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2955" windowWidth="17400" windowHeight="666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 name="Sheet1" sheetId="35" r:id="rId11"/>
  </sheets>
  <calcPr calcId="145621"/>
</workbook>
</file>

<file path=xl/calcChain.xml><?xml version="1.0" encoding="utf-8"?>
<calcChain xmlns="http://schemas.openxmlformats.org/spreadsheetml/2006/main">
  <c r="C30" i="29" l="1"/>
  <c r="I19" i="33"/>
  <c r="I25" i="33" s="1"/>
  <c r="H19" i="33"/>
  <c r="G19" i="33"/>
  <c r="G25" i="33" s="1"/>
  <c r="BD87" i="33"/>
  <c r="BD66" i="33" s="1"/>
  <c r="BC87" i="33"/>
  <c r="BB87" i="33"/>
  <c r="BA87" i="33"/>
  <c r="AZ87" i="33"/>
  <c r="AZ66" i="33" s="1"/>
  <c r="AZ76" i="33" s="1"/>
  <c r="AY87" i="33"/>
  <c r="AX87" i="33"/>
  <c r="AW87" i="33"/>
  <c r="AV87" i="33"/>
  <c r="AV66" i="33" s="1"/>
  <c r="AU87" i="33"/>
  <c r="AT87" i="33"/>
  <c r="AT66" i="33" s="1"/>
  <c r="AS87" i="33"/>
  <c r="AR87" i="33"/>
  <c r="AR66" i="33" s="1"/>
  <c r="AR76" i="33" s="1"/>
  <c r="AQ87" i="33"/>
  <c r="AP87" i="33"/>
  <c r="AO87" i="33"/>
  <c r="AN87" i="33"/>
  <c r="AN66" i="33" s="1"/>
  <c r="AM87" i="33"/>
  <c r="AL87" i="33"/>
  <c r="AK87" i="33"/>
  <c r="AJ87" i="33"/>
  <c r="AJ66" i="33" s="1"/>
  <c r="AJ76" i="33" s="1"/>
  <c r="AI87" i="33"/>
  <c r="AH87" i="33"/>
  <c r="AH66" i="33" s="1"/>
  <c r="AG87" i="33"/>
  <c r="AF87" i="33"/>
  <c r="AF66" i="33" s="1"/>
  <c r="AE87" i="33"/>
  <c r="AD87" i="33"/>
  <c r="AD66" i="33" s="1"/>
  <c r="AC87" i="33"/>
  <c r="AB87" i="33"/>
  <c r="AB66" i="33" s="1"/>
  <c r="AB76" i="33" s="1"/>
  <c r="AA87" i="33"/>
  <c r="Z87" i="33"/>
  <c r="Y87" i="33"/>
  <c r="X87" i="33"/>
  <c r="X66" i="33" s="1"/>
  <c r="W87" i="33"/>
  <c r="V87" i="33"/>
  <c r="V66" i="33" s="1"/>
  <c r="U87" i="33"/>
  <c r="T87" i="33"/>
  <c r="T66" i="33" s="1"/>
  <c r="T76" i="33" s="1"/>
  <c r="S87" i="33"/>
  <c r="R87" i="33"/>
  <c r="Q87" i="33"/>
  <c r="P87" i="33"/>
  <c r="P66" i="33" s="1"/>
  <c r="P76" i="33" s="1"/>
  <c r="O87" i="33"/>
  <c r="N87" i="33"/>
  <c r="N66" i="33" s="1"/>
  <c r="M87" i="33"/>
  <c r="L87" i="33"/>
  <c r="L66" i="33" s="1"/>
  <c r="L76" i="33" s="1"/>
  <c r="K87" i="33"/>
  <c r="J87" i="33"/>
  <c r="J66" i="33" s="1"/>
  <c r="I87" i="33"/>
  <c r="H87" i="33"/>
  <c r="H66" i="33" s="1"/>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V76" i="33"/>
  <c r="AO76" i="33"/>
  <c r="U76" i="33"/>
  <c r="I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BB66" i="33"/>
  <c r="BA66" i="33"/>
  <c r="AY66" i="33"/>
  <c r="AX66" i="33"/>
  <c r="AW66" i="33"/>
  <c r="AW76" i="33" s="1"/>
  <c r="AU66" i="33"/>
  <c r="AS66" i="33"/>
  <c r="AQ66" i="33"/>
  <c r="AP66" i="33"/>
  <c r="AO66" i="33"/>
  <c r="AM66" i="33"/>
  <c r="AL66" i="33"/>
  <c r="AK66" i="33"/>
  <c r="AK76" i="33" s="1"/>
  <c r="AI66" i="33"/>
  <c r="AG66" i="33"/>
  <c r="AE66" i="33"/>
  <c r="AC66" i="33"/>
  <c r="AA66" i="33"/>
  <c r="Z66" i="33"/>
  <c r="Y66" i="33"/>
  <c r="W66" i="33"/>
  <c r="U66" i="33"/>
  <c r="S66" i="33"/>
  <c r="R66" i="33"/>
  <c r="Q66" i="33"/>
  <c r="O66" i="33"/>
  <c r="M66" i="33"/>
  <c r="K66" i="33"/>
  <c r="I66" i="33"/>
  <c r="G66" i="33"/>
  <c r="F66" i="33"/>
  <c r="E66" i="33"/>
  <c r="BD65" i="33"/>
  <c r="BC65" i="33"/>
  <c r="BC76" i="33" s="1"/>
  <c r="BB65" i="33"/>
  <c r="BB76" i="33" s="1"/>
  <c r="BA65" i="33"/>
  <c r="AZ65" i="33"/>
  <c r="AY65" i="33"/>
  <c r="AY76" i="33" s="1"/>
  <c r="AX65" i="33"/>
  <c r="AX76" i="33" s="1"/>
  <c r="AW65" i="33"/>
  <c r="AV65" i="33"/>
  <c r="AU65" i="33"/>
  <c r="AU76" i="33" s="1"/>
  <c r="AT65" i="33"/>
  <c r="AT76" i="33" s="1"/>
  <c r="AS65" i="33"/>
  <c r="AS76" i="33" s="1"/>
  <c r="AR65" i="33"/>
  <c r="AQ65" i="33"/>
  <c r="AQ76" i="33" s="1"/>
  <c r="AP65" i="33"/>
  <c r="AP76" i="33" s="1"/>
  <c r="AO65" i="33"/>
  <c r="AN65" i="33"/>
  <c r="AM65" i="33"/>
  <c r="AM76" i="33" s="1"/>
  <c r="AL65" i="33"/>
  <c r="AL76" i="33" s="1"/>
  <c r="AK65" i="33"/>
  <c r="AJ65" i="33"/>
  <c r="AI65" i="33"/>
  <c r="AI76" i="33" s="1"/>
  <c r="AH65" i="33"/>
  <c r="AG65" i="33"/>
  <c r="AF65" i="33"/>
  <c r="AE65" i="33"/>
  <c r="AE76" i="33" s="1"/>
  <c r="AD65" i="33"/>
  <c r="AD76" i="33" s="1"/>
  <c r="AC65" i="33"/>
  <c r="AB65" i="33"/>
  <c r="AA65" i="33"/>
  <c r="AA76" i="33" s="1"/>
  <c r="Z65" i="33"/>
  <c r="Z76" i="33" s="1"/>
  <c r="Y65" i="33"/>
  <c r="Y76" i="33" s="1"/>
  <c r="X65" i="33"/>
  <c r="W65" i="33"/>
  <c r="W76" i="33" s="1"/>
  <c r="V65" i="33"/>
  <c r="U65" i="33"/>
  <c r="T65" i="33"/>
  <c r="S65" i="33"/>
  <c r="S76" i="33" s="1"/>
  <c r="R65" i="33"/>
  <c r="Q65" i="33"/>
  <c r="Q76" i="33" s="1"/>
  <c r="P65" i="33"/>
  <c r="O65" i="33"/>
  <c r="O76" i="33" s="1"/>
  <c r="N65" i="33"/>
  <c r="N76" i="33" s="1"/>
  <c r="M65" i="33"/>
  <c r="L65" i="33"/>
  <c r="K65" i="33"/>
  <c r="K76" i="33" s="1"/>
  <c r="J65" i="33"/>
  <c r="I65" i="33"/>
  <c r="H65" i="33"/>
  <c r="G65" i="33"/>
  <c r="G76" i="33" s="1"/>
  <c r="F65" i="33"/>
  <c r="F76" i="33" s="1"/>
  <c r="E65" i="33"/>
  <c r="E76" i="33" s="1"/>
  <c r="E60" i="33"/>
  <c r="AW29" i="33"/>
  <c r="AY26" i="33"/>
  <c r="AA26" i="33"/>
  <c r="BD25" i="33"/>
  <c r="BD26" i="33" s="1"/>
  <c r="BC25" i="33"/>
  <c r="BC26" i="33" s="1"/>
  <c r="BB25" i="33"/>
  <c r="BB26" i="33" s="1"/>
  <c r="BA25" i="33"/>
  <c r="BA26" i="33" s="1"/>
  <c r="AZ25" i="33"/>
  <c r="AZ26" i="33" s="1"/>
  <c r="AY25" i="33"/>
  <c r="AX25" i="33"/>
  <c r="AX26" i="33" s="1"/>
  <c r="AW25" i="33"/>
  <c r="AV25" i="33"/>
  <c r="AV26" i="33" s="1"/>
  <c r="AU25" i="33"/>
  <c r="AT25" i="33"/>
  <c r="AS25" i="33"/>
  <c r="AR25" i="33"/>
  <c r="AR26" i="33" s="1"/>
  <c r="AQ25" i="33"/>
  <c r="AP25" i="33"/>
  <c r="AO25" i="33"/>
  <c r="AN25" i="33"/>
  <c r="AN26" i="33" s="1"/>
  <c r="AM25" i="33"/>
  <c r="AL25" i="33"/>
  <c r="AK25" i="33"/>
  <c r="AJ25" i="33"/>
  <c r="AJ26" i="33" s="1"/>
  <c r="AI25" i="33"/>
  <c r="AH25" i="33"/>
  <c r="AG25" i="33"/>
  <c r="AF25" i="33"/>
  <c r="AF26" i="33" s="1"/>
  <c r="AE25" i="33"/>
  <c r="AD25" i="33"/>
  <c r="AC25" i="33"/>
  <c r="AB25" i="33"/>
  <c r="AB26" i="33" s="1"/>
  <c r="AA25" i="33"/>
  <c r="Z25" i="33"/>
  <c r="Y25" i="33"/>
  <c r="X25" i="33"/>
  <c r="X26" i="33" s="1"/>
  <c r="W25" i="33"/>
  <c r="V25" i="33"/>
  <c r="U25" i="33"/>
  <c r="T25" i="33"/>
  <c r="T26" i="33" s="1"/>
  <c r="S25" i="33"/>
  <c r="R25" i="33"/>
  <c r="Q25" i="33"/>
  <c r="P25" i="33"/>
  <c r="P26" i="33" s="1"/>
  <c r="O25" i="33"/>
  <c r="N25" i="33"/>
  <c r="M25" i="33"/>
  <c r="L25" i="33"/>
  <c r="K25" i="33"/>
  <c r="J25" i="33"/>
  <c r="F25" i="33"/>
  <c r="E25" i="33"/>
  <c r="H25" i="33"/>
  <c r="AW18" i="33"/>
  <c r="AW26" i="33" s="1"/>
  <c r="AW28" i="33" s="1"/>
  <c r="AV18" i="33"/>
  <c r="AU18" i="33"/>
  <c r="AU26" i="33" s="1"/>
  <c r="AT18" i="33"/>
  <c r="AT26" i="33" s="1"/>
  <c r="AS18" i="33"/>
  <c r="AS26" i="33" s="1"/>
  <c r="AR18" i="33"/>
  <c r="AQ18" i="33"/>
  <c r="AQ26" i="33" s="1"/>
  <c r="AP18" i="33"/>
  <c r="AP26" i="33" s="1"/>
  <c r="AO18" i="33"/>
  <c r="AO26" i="33" s="1"/>
  <c r="AN18" i="33"/>
  <c r="AM18" i="33"/>
  <c r="AM26" i="33" s="1"/>
  <c r="AM28" i="33" s="1"/>
  <c r="AL18" i="33"/>
  <c r="AL26" i="33" s="1"/>
  <c r="AK18" i="33"/>
  <c r="AK26" i="33" s="1"/>
  <c r="AJ18" i="33"/>
  <c r="AI18" i="33"/>
  <c r="AI26" i="33" s="1"/>
  <c r="AH18" i="33"/>
  <c r="AH26" i="33" s="1"/>
  <c r="AH28" i="33" s="1"/>
  <c r="AG18" i="33"/>
  <c r="AG26" i="33" s="1"/>
  <c r="AF18" i="33"/>
  <c r="AE18" i="33"/>
  <c r="AE26" i="33" s="1"/>
  <c r="AE28" i="33" s="1"/>
  <c r="AD18" i="33"/>
  <c r="AD26" i="33" s="1"/>
  <c r="AC18" i="33"/>
  <c r="AC26" i="33" s="1"/>
  <c r="AB18" i="33"/>
  <c r="AA18" i="33"/>
  <c r="Z18" i="33"/>
  <c r="Z26" i="33" s="1"/>
  <c r="Z28" i="33" s="1"/>
  <c r="Y18" i="33"/>
  <c r="Y26" i="33" s="1"/>
  <c r="X18" i="33"/>
  <c r="W18" i="33"/>
  <c r="W26" i="33" s="1"/>
  <c r="W28" i="33" s="1"/>
  <c r="V18" i="33"/>
  <c r="V26" i="33" s="1"/>
  <c r="U18" i="33"/>
  <c r="U26" i="33" s="1"/>
  <c r="T18" i="33"/>
  <c r="S18" i="33"/>
  <c r="S26" i="33" s="1"/>
  <c r="R18" i="33"/>
  <c r="R26" i="33" s="1"/>
  <c r="R28" i="33" s="1"/>
  <c r="Q18" i="33"/>
  <c r="Q26" i="33" s="1"/>
  <c r="P18" i="33"/>
  <c r="O18" i="33"/>
  <c r="O26" i="33" s="1"/>
  <c r="O28" i="33" s="1"/>
  <c r="N18" i="33"/>
  <c r="N26" i="33" s="1"/>
  <c r="M18" i="33"/>
  <c r="M26" i="33" s="1"/>
  <c r="L18" i="33"/>
  <c r="K18" i="33"/>
  <c r="K26" i="33" s="1"/>
  <c r="J18" i="33"/>
  <c r="J26" i="33" s="1"/>
  <c r="J28" i="33" s="1"/>
  <c r="I18" i="33"/>
  <c r="H18" i="33"/>
  <c r="G18" i="33"/>
  <c r="F18" i="33"/>
  <c r="F26" i="33" s="1"/>
  <c r="E18" i="33"/>
  <c r="E26" i="33" s="1"/>
  <c r="L26" i="33" l="1"/>
  <c r="L28" i="33" s="1"/>
  <c r="H26" i="33"/>
  <c r="H28" i="33" s="1"/>
  <c r="I26" i="33"/>
  <c r="I28" i="33" s="1"/>
  <c r="P29" i="33"/>
  <c r="P28" i="33"/>
  <c r="T28" i="33"/>
  <c r="X29" i="33"/>
  <c r="X28" i="33"/>
  <c r="AB28" i="33"/>
  <c r="AF29" i="33"/>
  <c r="AF28" i="33"/>
  <c r="AJ28" i="33"/>
  <c r="AN29" i="33"/>
  <c r="AN28" i="33"/>
  <c r="AR28" i="33"/>
  <c r="AV29" i="33"/>
  <c r="AV28" i="33"/>
  <c r="K28" i="33"/>
  <c r="K29" i="33" s="1"/>
  <c r="BD40" i="33"/>
  <c r="AZ40" i="33"/>
  <c r="AV40" i="33"/>
  <c r="AR40" i="33"/>
  <c r="AN40" i="33"/>
  <c r="AJ40" i="33"/>
  <c r="AF40" i="33"/>
  <c r="AB40" i="33"/>
  <c r="X40" i="33"/>
  <c r="T40" i="33"/>
  <c r="P40" i="33"/>
  <c r="BB40" i="33"/>
  <c r="AW40" i="33"/>
  <c r="AQ40" i="33"/>
  <c r="AL40" i="33"/>
  <c r="AG40" i="33"/>
  <c r="AA40" i="33"/>
  <c r="V40" i="33"/>
  <c r="Q40" i="33"/>
  <c r="BA40" i="33"/>
  <c r="AU40" i="33"/>
  <c r="AP40" i="33"/>
  <c r="AK40" i="33"/>
  <c r="AE40" i="33"/>
  <c r="Z40" i="33"/>
  <c r="U40" i="33"/>
  <c r="AY40" i="33"/>
  <c r="AT40" i="33"/>
  <c r="AO40" i="33"/>
  <c r="AI40" i="33"/>
  <c r="AD40" i="33"/>
  <c r="Y40" i="33"/>
  <c r="S40" i="33"/>
  <c r="AM40" i="33"/>
  <c r="R40" i="33"/>
  <c r="BC40" i="33"/>
  <c r="AH40" i="33"/>
  <c r="AC40" i="33"/>
  <c r="W40" i="33"/>
  <c r="AX40" i="33"/>
  <c r="AS40" i="33"/>
  <c r="S28" i="33"/>
  <c r="S29" i="33"/>
  <c r="BB48" i="33"/>
  <c r="AZ48" i="33"/>
  <c r="AV48" i="33"/>
  <c r="AR48" i="33"/>
  <c r="AN48" i="33"/>
  <c r="AJ48" i="33"/>
  <c r="AF48" i="33"/>
  <c r="AB48" i="33"/>
  <c r="X48" i="33"/>
  <c r="BD48" i="33"/>
  <c r="AX48" i="33"/>
  <c r="AS48" i="33"/>
  <c r="AM48" i="33"/>
  <c r="AH48" i="33"/>
  <c r="AC48" i="33"/>
  <c r="BC48" i="33"/>
  <c r="AW48" i="33"/>
  <c r="AQ48" i="33"/>
  <c r="AL48" i="33"/>
  <c r="AG48" i="33"/>
  <c r="AA48" i="33"/>
  <c r="BA48" i="33"/>
  <c r="AU48" i="33"/>
  <c r="AP48" i="33"/>
  <c r="AK48" i="33"/>
  <c r="AE48" i="33"/>
  <c r="Z48" i="33"/>
  <c r="AT48" i="33"/>
  <c r="Y48" i="33"/>
  <c r="AO48" i="33"/>
  <c r="AI48" i="33"/>
  <c r="AD48" i="33"/>
  <c r="AY48" i="33"/>
  <c r="W29" i="33"/>
  <c r="BB56" i="33"/>
  <c r="AX56" i="33"/>
  <c r="AT56" i="33"/>
  <c r="AP56" i="33"/>
  <c r="AL56" i="33"/>
  <c r="AH56" i="33"/>
  <c r="BA56" i="33"/>
  <c r="AV56" i="33"/>
  <c r="AQ56" i="33"/>
  <c r="AK56" i="33"/>
  <c r="AF56" i="33"/>
  <c r="AZ56" i="33"/>
  <c r="AS56" i="33"/>
  <c r="AM56" i="33"/>
  <c r="AW56" i="33"/>
  <c r="AN56" i="33"/>
  <c r="BD56" i="33"/>
  <c r="AU56" i="33"/>
  <c r="AJ56" i="33"/>
  <c r="BC56" i="33"/>
  <c r="AR56" i="33"/>
  <c r="AI56" i="33"/>
  <c r="AO56" i="33"/>
  <c r="AG56" i="33"/>
  <c r="AY56" i="33"/>
  <c r="AI28" i="33"/>
  <c r="AI29" i="33"/>
  <c r="AM29" i="33"/>
  <c r="AQ28" i="33"/>
  <c r="AQ29" i="33"/>
  <c r="F28" i="33"/>
  <c r="F29" i="33" s="1"/>
  <c r="BB35" i="33"/>
  <c r="AX35" i="33"/>
  <c r="AT35" i="33"/>
  <c r="AP35" i="33"/>
  <c r="AL35" i="33"/>
  <c r="AH35" i="33"/>
  <c r="AD35" i="33"/>
  <c r="Z35" i="33"/>
  <c r="V35" i="33"/>
  <c r="R35" i="33"/>
  <c r="N35" i="33"/>
  <c r="BC35" i="33"/>
  <c r="AW35" i="33"/>
  <c r="AR35" i="33"/>
  <c r="AM35" i="33"/>
  <c r="AG35" i="33"/>
  <c r="AB35" i="33"/>
  <c r="W35" i="33"/>
  <c r="Q35" i="33"/>
  <c r="L35" i="33"/>
  <c r="BA35" i="33"/>
  <c r="AV35" i="33"/>
  <c r="AQ35" i="33"/>
  <c r="AK35" i="33"/>
  <c r="AF35" i="33"/>
  <c r="AA35" i="33"/>
  <c r="U35" i="33"/>
  <c r="P35" i="33"/>
  <c r="K35" i="33"/>
  <c r="AY35" i="33"/>
  <c r="AN35" i="33"/>
  <c r="AC35" i="33"/>
  <c r="S35" i="33"/>
  <c r="AU35" i="33"/>
  <c r="AJ35" i="33"/>
  <c r="Y35" i="33"/>
  <c r="O35" i="33"/>
  <c r="N28" i="33"/>
  <c r="N29" i="33"/>
  <c r="BC43" i="33"/>
  <c r="AY43" i="33"/>
  <c r="AU43" i="33"/>
  <c r="AQ43" i="33"/>
  <c r="AM43" i="33"/>
  <c r="AI43" i="33"/>
  <c r="AE43" i="33"/>
  <c r="AA43" i="33"/>
  <c r="W43" i="33"/>
  <c r="S43" i="33"/>
  <c r="BB43" i="33"/>
  <c r="AW43" i="33"/>
  <c r="AR43" i="33"/>
  <c r="AL43" i="33"/>
  <c r="AG43" i="33"/>
  <c r="AB43" i="33"/>
  <c r="V43" i="33"/>
  <c r="BA43" i="33"/>
  <c r="AV43" i="33"/>
  <c r="AP43" i="33"/>
  <c r="AK43" i="33"/>
  <c r="AF43" i="33"/>
  <c r="Z43" i="33"/>
  <c r="U43" i="33"/>
  <c r="AZ43" i="33"/>
  <c r="AT43" i="33"/>
  <c r="AO43" i="33"/>
  <c r="AJ43" i="33"/>
  <c r="AD43" i="33"/>
  <c r="Y43" i="33"/>
  <c r="T43" i="33"/>
  <c r="AX43" i="33"/>
  <c r="AC43" i="33"/>
  <c r="AS43" i="33"/>
  <c r="X43" i="33"/>
  <c r="V28" i="33"/>
  <c r="V29" i="33"/>
  <c r="BA51" i="33"/>
  <c r="AW51" i="33"/>
  <c r="AS51" i="33"/>
  <c r="AO51" i="33"/>
  <c r="AK51" i="33"/>
  <c r="AG51" i="33"/>
  <c r="AC51" i="33"/>
  <c r="BC51" i="33"/>
  <c r="AX51" i="33"/>
  <c r="AR51" i="33"/>
  <c r="AM51" i="33"/>
  <c r="AH51" i="33"/>
  <c r="AB51" i="33"/>
  <c r="BD51" i="33"/>
  <c r="AV51" i="33"/>
  <c r="AP51" i="33"/>
  <c r="AI51" i="33"/>
  <c r="AA51" i="33"/>
  <c r="BB51" i="33"/>
  <c r="AU51" i="33"/>
  <c r="AN51" i="33"/>
  <c r="AF51" i="33"/>
  <c r="AZ51" i="33"/>
  <c r="AT51" i="33"/>
  <c r="AL51" i="33"/>
  <c r="AE51" i="33"/>
  <c r="AJ51" i="33"/>
  <c r="AD51" i="33"/>
  <c r="AD28" i="33"/>
  <c r="AD29" i="33"/>
  <c r="BA59" i="33"/>
  <c r="AW59" i="33"/>
  <c r="AS59" i="33"/>
  <c r="AO59" i="33"/>
  <c r="AK59" i="33"/>
  <c r="BB59" i="33"/>
  <c r="AV59" i="33"/>
  <c r="AQ59" i="33"/>
  <c r="AL59" i="33"/>
  <c r="BC59" i="33"/>
  <c r="AU59" i="33"/>
  <c r="AN59" i="33"/>
  <c r="BD59" i="33"/>
  <c r="AT59" i="33"/>
  <c r="AJ59" i="33"/>
  <c r="AZ59" i="33"/>
  <c r="AR59" i="33"/>
  <c r="AI59" i="33"/>
  <c r="AY59" i="33"/>
  <c r="AP59" i="33"/>
  <c r="AX59" i="33"/>
  <c r="AM59" i="33"/>
  <c r="AL28" i="33"/>
  <c r="AL29" i="33"/>
  <c r="AP28" i="33"/>
  <c r="AT28" i="33"/>
  <c r="AA28" i="33"/>
  <c r="AA29" i="33"/>
  <c r="AE35" i="33"/>
  <c r="AZ35" i="33"/>
  <c r="BD43" i="33"/>
  <c r="G26" i="33"/>
  <c r="C9" i="33"/>
  <c r="AU29" i="33"/>
  <c r="J29" i="33"/>
  <c r="Z29" i="33"/>
  <c r="M35" i="33"/>
  <c r="AI35" i="33"/>
  <c r="O29" i="33"/>
  <c r="AE29" i="33"/>
  <c r="T35" i="33"/>
  <c r="AO35" i="33"/>
  <c r="AH43" i="33"/>
  <c r="AQ51" i="33"/>
  <c r="E28" i="33"/>
  <c r="E29" i="33" s="1"/>
  <c r="M29" i="33"/>
  <c r="M28" i="33"/>
  <c r="Q28" i="33"/>
  <c r="U29" i="33"/>
  <c r="U28" i="33"/>
  <c r="Y28" i="33"/>
  <c r="AC29" i="33"/>
  <c r="AC28" i="33"/>
  <c r="AG28" i="33"/>
  <c r="AK29" i="33"/>
  <c r="AK28" i="33"/>
  <c r="AO28" i="33"/>
  <c r="AS29" i="33"/>
  <c r="AS28" i="33"/>
  <c r="AU28" i="33"/>
  <c r="R29" i="33"/>
  <c r="AH29" i="33"/>
  <c r="X35" i="33"/>
  <c r="AS35" i="33"/>
  <c r="AN43" i="33"/>
  <c r="AY51" i="33"/>
  <c r="J76" i="33"/>
  <c r="R76" i="33"/>
  <c r="V76" i="33"/>
  <c r="AH76" i="33"/>
  <c r="M76" i="33"/>
  <c r="AC76" i="33"/>
  <c r="AG76" i="33"/>
  <c r="BA76" i="33"/>
  <c r="AF76" i="33"/>
  <c r="H76" i="33"/>
  <c r="X76" i="33"/>
  <c r="AN76" i="33"/>
  <c r="BD76" i="33"/>
  <c r="AX33" i="33" l="1"/>
  <c r="AT33" i="33"/>
  <c r="AP33" i="33"/>
  <c r="AL33" i="33"/>
  <c r="AH33" i="33"/>
  <c r="AD33" i="33"/>
  <c r="Z33" i="33"/>
  <c r="V33" i="33"/>
  <c r="R33" i="33"/>
  <c r="N33" i="33"/>
  <c r="J33" i="33"/>
  <c r="AZ33" i="33"/>
  <c r="AU33" i="33"/>
  <c r="AO33" i="33"/>
  <c r="AJ33" i="33"/>
  <c r="AE33" i="33"/>
  <c r="Y33" i="33"/>
  <c r="T33" i="33"/>
  <c r="O33" i="33"/>
  <c r="I33" i="33"/>
  <c r="AY33" i="33"/>
  <c r="AS33" i="33"/>
  <c r="AN33" i="33"/>
  <c r="AI33" i="33"/>
  <c r="AC33" i="33"/>
  <c r="X33" i="33"/>
  <c r="S33" i="33"/>
  <c r="M33" i="33"/>
  <c r="BA33" i="33"/>
  <c r="AQ33" i="33"/>
  <c r="AF33" i="33"/>
  <c r="U33" i="33"/>
  <c r="K33" i="33"/>
  <c r="AW33" i="33"/>
  <c r="AM33" i="33"/>
  <c r="AB33" i="33"/>
  <c r="Q33" i="33"/>
  <c r="AV33" i="33"/>
  <c r="AA33" i="33"/>
  <c r="AR33" i="33"/>
  <c r="W33" i="33"/>
  <c r="AK33" i="33"/>
  <c r="P33" i="33"/>
  <c r="AG33" i="33"/>
  <c r="L33" i="33"/>
  <c r="BC58" i="33"/>
  <c r="AY58" i="33"/>
  <c r="AU58" i="33"/>
  <c r="AQ58" i="33"/>
  <c r="AM58" i="33"/>
  <c r="AI58" i="33"/>
  <c r="BB58" i="33"/>
  <c r="AW58" i="33"/>
  <c r="AR58" i="33"/>
  <c r="AL58" i="33"/>
  <c r="BD58" i="33"/>
  <c r="AV58" i="33"/>
  <c r="AO58" i="33"/>
  <c r="AH58" i="33"/>
  <c r="AX58" i="33"/>
  <c r="AN58" i="33"/>
  <c r="AT58" i="33"/>
  <c r="AK58" i="33"/>
  <c r="BA58" i="33"/>
  <c r="AS58" i="33"/>
  <c r="AJ58" i="33"/>
  <c r="AZ58" i="33"/>
  <c r="AP58" i="33"/>
  <c r="BC50" i="33"/>
  <c r="AY50" i="33"/>
  <c r="AU50" i="33"/>
  <c r="AQ50" i="33"/>
  <c r="AM50" i="33"/>
  <c r="AI50" i="33"/>
  <c r="AE50" i="33"/>
  <c r="AA50" i="33"/>
  <c r="BA50" i="33"/>
  <c r="AV50" i="33"/>
  <c r="AP50" i="33"/>
  <c r="AK50" i="33"/>
  <c r="AF50" i="33"/>
  <c r="Z50" i="33"/>
  <c r="AX50" i="33"/>
  <c r="AR50" i="33"/>
  <c r="AJ50" i="33"/>
  <c r="AC50" i="33"/>
  <c r="BD50" i="33"/>
  <c r="AW50" i="33"/>
  <c r="AO50" i="33"/>
  <c r="AH50" i="33"/>
  <c r="AB50" i="33"/>
  <c r="BB50" i="33"/>
  <c r="AT50" i="33"/>
  <c r="AN50" i="33"/>
  <c r="AG50" i="33"/>
  <c r="AL50" i="33"/>
  <c r="AD50" i="33"/>
  <c r="AZ50" i="33"/>
  <c r="AS50" i="33"/>
  <c r="BA42" i="33"/>
  <c r="AW42" i="33"/>
  <c r="AS42" i="33"/>
  <c r="AO42" i="33"/>
  <c r="AK42" i="33"/>
  <c r="AG42" i="33"/>
  <c r="AC42" i="33"/>
  <c r="Y42" i="33"/>
  <c r="U42" i="33"/>
  <c r="BC42" i="33"/>
  <c r="AX42" i="33"/>
  <c r="AR42" i="33"/>
  <c r="AM42" i="33"/>
  <c r="AH42" i="33"/>
  <c r="AB42" i="33"/>
  <c r="W42" i="33"/>
  <c r="R42" i="33"/>
  <c r="BB42" i="33"/>
  <c r="AV42" i="33"/>
  <c r="AQ42" i="33"/>
  <c r="AL42" i="33"/>
  <c r="AF42" i="33"/>
  <c r="AA42" i="33"/>
  <c r="V42" i="33"/>
  <c r="AZ42" i="33"/>
  <c r="AU42" i="33"/>
  <c r="AP42" i="33"/>
  <c r="AJ42" i="33"/>
  <c r="AE42" i="33"/>
  <c r="Z42" i="33"/>
  <c r="T42" i="33"/>
  <c r="AT42" i="33"/>
  <c r="X42" i="33"/>
  <c r="AN42" i="33"/>
  <c r="S42" i="33"/>
  <c r="AI42" i="33"/>
  <c r="AD42" i="33"/>
  <c r="BD42" i="33"/>
  <c r="AY42" i="33"/>
  <c r="BB34" i="33"/>
  <c r="AX34" i="33"/>
  <c r="AT34" i="33"/>
  <c r="AP34" i="33"/>
  <c r="AL34" i="33"/>
  <c r="AH34" i="33"/>
  <c r="AD34" i="33"/>
  <c r="Z34" i="33"/>
  <c r="V34" i="33"/>
  <c r="R34" i="33"/>
  <c r="N34" i="33"/>
  <c r="J34" i="33"/>
  <c r="AY34" i="33"/>
  <c r="AS34" i="33"/>
  <c r="AN34" i="33"/>
  <c r="AI34" i="33"/>
  <c r="AC34" i="33"/>
  <c r="X34" i="33"/>
  <c r="S34" i="33"/>
  <c r="M34" i="33"/>
  <c r="AW34" i="33"/>
  <c r="AR34" i="33"/>
  <c r="AM34" i="33"/>
  <c r="AG34" i="33"/>
  <c r="AB34" i="33"/>
  <c r="W34" i="33"/>
  <c r="Q34" i="33"/>
  <c r="L34" i="33"/>
  <c r="AZ34" i="33"/>
  <c r="AO34" i="33"/>
  <c r="AE34" i="33"/>
  <c r="T34" i="33"/>
  <c r="AV34" i="33"/>
  <c r="AK34" i="33"/>
  <c r="AA34" i="33"/>
  <c r="P34" i="33"/>
  <c r="AU34" i="33"/>
  <c r="Y34" i="33"/>
  <c r="AQ34" i="33"/>
  <c r="U34" i="33"/>
  <c r="AJ34" i="33"/>
  <c r="O34" i="33"/>
  <c r="BA34" i="33"/>
  <c r="AF34" i="33"/>
  <c r="K34" i="33"/>
  <c r="AT29" i="33"/>
  <c r="BA47" i="33"/>
  <c r="AW47" i="33"/>
  <c r="AS47" i="33"/>
  <c r="AO47" i="33"/>
  <c r="AK47" i="33"/>
  <c r="AG47" i="33"/>
  <c r="AC47" i="33"/>
  <c r="Y47" i="33"/>
  <c r="BD47" i="33"/>
  <c r="AY47" i="33"/>
  <c r="AT47" i="33"/>
  <c r="AN47" i="33"/>
  <c r="AI47" i="33"/>
  <c r="AD47" i="33"/>
  <c r="X47" i="33"/>
  <c r="BC47" i="33"/>
  <c r="AX47" i="33"/>
  <c r="AR47" i="33"/>
  <c r="AM47" i="33"/>
  <c r="AH47" i="33"/>
  <c r="AB47" i="33"/>
  <c r="W47" i="33"/>
  <c r="BB47" i="33"/>
  <c r="AV47" i="33"/>
  <c r="AQ47" i="33"/>
  <c r="AL47" i="33"/>
  <c r="AF47" i="33"/>
  <c r="AA47" i="33"/>
  <c r="AJ47" i="33"/>
  <c r="AZ47" i="33"/>
  <c r="AE47" i="33"/>
  <c r="Z47" i="33"/>
  <c r="AU47" i="33"/>
  <c r="AP47" i="33"/>
  <c r="H29" i="33"/>
  <c r="BD53" i="33"/>
  <c r="AZ53" i="33"/>
  <c r="AV53" i="33"/>
  <c r="AR53" i="33"/>
  <c r="AN53" i="33"/>
  <c r="AJ53" i="33"/>
  <c r="AF53" i="33"/>
  <c r="AY53" i="33"/>
  <c r="AT53" i="33"/>
  <c r="AO53" i="33"/>
  <c r="AI53" i="33"/>
  <c r="AD53" i="33"/>
  <c r="BA53" i="33"/>
  <c r="AS53" i="33"/>
  <c r="AL53" i="33"/>
  <c r="AE53" i="33"/>
  <c r="AX53" i="33"/>
  <c r="AP53" i="33"/>
  <c r="AG53" i="33"/>
  <c r="AW53" i="33"/>
  <c r="AM53" i="33"/>
  <c r="AC53" i="33"/>
  <c r="BC53" i="33"/>
  <c r="AU53" i="33"/>
  <c r="AK53" i="33"/>
  <c r="AQ53" i="33"/>
  <c r="AH53" i="33"/>
  <c r="BB53" i="33"/>
  <c r="BB45" i="33"/>
  <c r="AX45" i="33"/>
  <c r="AT45" i="33"/>
  <c r="AP45" i="33"/>
  <c r="AL45" i="33"/>
  <c r="AH45" i="33"/>
  <c r="AD45" i="33"/>
  <c r="Z45" i="33"/>
  <c r="V45" i="33"/>
  <c r="BD45" i="33"/>
  <c r="AY45" i="33"/>
  <c r="AS45" i="33"/>
  <c r="AN45" i="33"/>
  <c r="AI45" i="33"/>
  <c r="AC45" i="33"/>
  <c r="X45" i="33"/>
  <c r="BC45" i="33"/>
  <c r="AW45" i="33"/>
  <c r="AR45" i="33"/>
  <c r="AM45" i="33"/>
  <c r="AG45" i="33"/>
  <c r="AB45" i="33"/>
  <c r="W45" i="33"/>
  <c r="BA45" i="33"/>
  <c r="AV45" i="33"/>
  <c r="AQ45" i="33"/>
  <c r="AK45" i="33"/>
  <c r="AF45" i="33"/>
  <c r="AA45" i="33"/>
  <c r="U45" i="33"/>
  <c r="AO45" i="33"/>
  <c r="AJ45" i="33"/>
  <c r="AZ45" i="33"/>
  <c r="AU45" i="33"/>
  <c r="AE45" i="33"/>
  <c r="Y45" i="33"/>
  <c r="BB37" i="33"/>
  <c r="AX37" i="33"/>
  <c r="AT37" i="33"/>
  <c r="AP37" i="33"/>
  <c r="AL37" i="33"/>
  <c r="AH37" i="33"/>
  <c r="AD37" i="33"/>
  <c r="Z37" i="33"/>
  <c r="V37" i="33"/>
  <c r="R37" i="33"/>
  <c r="N37" i="33"/>
  <c r="AZ37" i="33"/>
  <c r="AU37" i="33"/>
  <c r="AO37" i="33"/>
  <c r="AJ37" i="33"/>
  <c r="AE37" i="33"/>
  <c r="Y37" i="33"/>
  <c r="T37" i="33"/>
  <c r="O37" i="33"/>
  <c r="BD37" i="33"/>
  <c r="AY37" i="33"/>
  <c r="AS37" i="33"/>
  <c r="AN37" i="33"/>
  <c r="AI37" i="33"/>
  <c r="AC37" i="33"/>
  <c r="X37" i="33"/>
  <c r="S37" i="33"/>
  <c r="M37" i="33"/>
  <c r="BC37" i="33"/>
  <c r="AW37" i="33"/>
  <c r="AR37" i="33"/>
  <c r="AM37" i="33"/>
  <c r="AG37" i="33"/>
  <c r="AB37" i="33"/>
  <c r="W37" i="33"/>
  <c r="Q37" i="33"/>
  <c r="AK37" i="33"/>
  <c r="P37" i="33"/>
  <c r="BA37" i="33"/>
  <c r="AF37" i="33"/>
  <c r="AA37" i="33"/>
  <c r="U37" i="33"/>
  <c r="AV37" i="33"/>
  <c r="AQ37" i="33"/>
  <c r="AO29" i="33"/>
  <c r="AG29" i="33"/>
  <c r="Y29" i="33"/>
  <c r="Q29" i="33"/>
  <c r="I29" i="33"/>
  <c r="G28" i="33"/>
  <c r="BC55" i="33"/>
  <c r="AY55" i="33"/>
  <c r="AU55" i="33"/>
  <c r="AQ55" i="33"/>
  <c r="AM55" i="33"/>
  <c r="AI55" i="33"/>
  <c r="AE55" i="33"/>
  <c r="AZ55" i="33"/>
  <c r="AT55" i="33"/>
  <c r="AO55" i="33"/>
  <c r="AJ55" i="33"/>
  <c r="BD55" i="33"/>
  <c r="AW55" i="33"/>
  <c r="AP55" i="33"/>
  <c r="AH55" i="33"/>
  <c r="BB55" i="33"/>
  <c r="AS55" i="33"/>
  <c r="AK55" i="33"/>
  <c r="BA55" i="33"/>
  <c r="AR55" i="33"/>
  <c r="AG55" i="33"/>
  <c r="AX55" i="33"/>
  <c r="AN55" i="33"/>
  <c r="AF55" i="33"/>
  <c r="AV55" i="33"/>
  <c r="AL55" i="33"/>
  <c r="BB44" i="33"/>
  <c r="AX44" i="33"/>
  <c r="AT44" i="33"/>
  <c r="AP44" i="33"/>
  <c r="AL44" i="33"/>
  <c r="AH44" i="33"/>
  <c r="AD44" i="33"/>
  <c r="Z44" i="33"/>
  <c r="V44" i="33"/>
  <c r="BC44" i="33"/>
  <c r="AW44" i="33"/>
  <c r="AR44" i="33"/>
  <c r="AM44" i="33"/>
  <c r="AG44" i="33"/>
  <c r="AB44" i="33"/>
  <c r="W44" i="33"/>
  <c r="BA44" i="33"/>
  <c r="AV44" i="33"/>
  <c r="AQ44" i="33"/>
  <c r="AK44" i="33"/>
  <c r="AF44" i="33"/>
  <c r="AA44" i="33"/>
  <c r="U44" i="33"/>
  <c r="AZ44" i="33"/>
  <c r="AU44" i="33"/>
  <c r="AO44" i="33"/>
  <c r="AJ44" i="33"/>
  <c r="AE44" i="33"/>
  <c r="Y44" i="33"/>
  <c r="T44" i="33"/>
  <c r="BD44" i="33"/>
  <c r="AI44" i="33"/>
  <c r="AY44" i="33"/>
  <c r="AC44" i="33"/>
  <c r="AS44" i="33"/>
  <c r="AN44" i="33"/>
  <c r="X44" i="33"/>
  <c r="BB36" i="33"/>
  <c r="AX36" i="33"/>
  <c r="AT36" i="33"/>
  <c r="AP36" i="33"/>
  <c r="AL36" i="33"/>
  <c r="AH36" i="33"/>
  <c r="AD36" i="33"/>
  <c r="Z36" i="33"/>
  <c r="V36" i="33"/>
  <c r="R36" i="33"/>
  <c r="N36" i="33"/>
  <c r="BA36" i="33"/>
  <c r="AV36" i="33"/>
  <c r="AQ36" i="33"/>
  <c r="AK36" i="33"/>
  <c r="AF36" i="33"/>
  <c r="AA36" i="33"/>
  <c r="U36" i="33"/>
  <c r="P36" i="33"/>
  <c r="AZ36" i="33"/>
  <c r="AU36" i="33"/>
  <c r="AO36" i="33"/>
  <c r="AJ36" i="33"/>
  <c r="AE36" i="33"/>
  <c r="Y36" i="33"/>
  <c r="T36" i="33"/>
  <c r="O36" i="33"/>
  <c r="AW36" i="33"/>
  <c r="AM36" i="33"/>
  <c r="AB36" i="33"/>
  <c r="Q36" i="33"/>
  <c r="BD36" i="33"/>
  <c r="AS36" i="33"/>
  <c r="AI36" i="33"/>
  <c r="X36" i="33"/>
  <c r="M36" i="33"/>
  <c r="AR36" i="33"/>
  <c r="W36" i="33"/>
  <c r="AN36" i="33"/>
  <c r="S36" i="33"/>
  <c r="BC36" i="33"/>
  <c r="AG36" i="33"/>
  <c r="L36" i="33"/>
  <c r="AY36" i="33"/>
  <c r="AC36" i="33"/>
  <c r="AR29" i="33"/>
  <c r="AJ29" i="33"/>
  <c r="AB29" i="33"/>
  <c r="T29" i="33"/>
  <c r="L29" i="33"/>
  <c r="BA54" i="33"/>
  <c r="AW54" i="33"/>
  <c r="AS54" i="33"/>
  <c r="AO54" i="33"/>
  <c r="AK54" i="33"/>
  <c r="AG54" i="33"/>
  <c r="BD54" i="33"/>
  <c r="AY54" i="33"/>
  <c r="AT54" i="33"/>
  <c r="AN54" i="33"/>
  <c r="AI54" i="33"/>
  <c r="AD54" i="33"/>
  <c r="BB54" i="33"/>
  <c r="AU54" i="33"/>
  <c r="AM54" i="33"/>
  <c r="AF54" i="33"/>
  <c r="AZ54" i="33"/>
  <c r="AQ54" i="33"/>
  <c r="AH54" i="33"/>
  <c r="AX54" i="33"/>
  <c r="AP54" i="33"/>
  <c r="AE54" i="33"/>
  <c r="AV54" i="33"/>
  <c r="AL54" i="33"/>
  <c r="BC54" i="33"/>
  <c r="AR54" i="33"/>
  <c r="AJ54" i="33"/>
  <c r="BC46" i="33"/>
  <c r="AY46" i="33"/>
  <c r="AU46" i="33"/>
  <c r="AQ46" i="33"/>
  <c r="AM46" i="33"/>
  <c r="AI46" i="33"/>
  <c r="AE46" i="33"/>
  <c r="AA46" i="33"/>
  <c r="W46" i="33"/>
  <c r="BA46" i="33"/>
  <c r="AV46" i="33"/>
  <c r="AP46" i="33"/>
  <c r="AK46" i="33"/>
  <c r="AF46" i="33"/>
  <c r="Z46" i="33"/>
  <c r="AZ46" i="33"/>
  <c r="AT46" i="33"/>
  <c r="AO46" i="33"/>
  <c r="AJ46" i="33"/>
  <c r="AD46" i="33"/>
  <c r="Y46" i="33"/>
  <c r="BD46" i="33"/>
  <c r="AX46" i="33"/>
  <c r="AS46" i="33"/>
  <c r="AN46" i="33"/>
  <c r="AH46" i="33"/>
  <c r="AC46" i="33"/>
  <c r="X46" i="33"/>
  <c r="AW46" i="33"/>
  <c r="AB46" i="33"/>
  <c r="AR46" i="33"/>
  <c r="V46" i="33"/>
  <c r="BB46" i="33"/>
  <c r="AL46" i="33"/>
  <c r="AG46" i="33"/>
  <c r="BC38" i="33"/>
  <c r="AY38" i="33"/>
  <c r="AU38" i="33"/>
  <c r="AQ38" i="33"/>
  <c r="AM38" i="33"/>
  <c r="AI38" i="33"/>
  <c r="AE38" i="33"/>
  <c r="AA38" i="33"/>
  <c r="W38" i="33"/>
  <c r="S38" i="33"/>
  <c r="O38" i="33"/>
  <c r="AZ38" i="33"/>
  <c r="AT38" i="33"/>
  <c r="AO38" i="33"/>
  <c r="AJ38" i="33"/>
  <c r="AD38" i="33"/>
  <c r="Y38" i="33"/>
  <c r="T38" i="33"/>
  <c r="N38" i="33"/>
  <c r="BD38" i="33"/>
  <c r="AX38" i="33"/>
  <c r="AS38" i="33"/>
  <c r="AN38" i="33"/>
  <c r="AH38" i="33"/>
  <c r="AC38" i="33"/>
  <c r="X38" i="33"/>
  <c r="R38" i="33"/>
  <c r="BB38" i="33"/>
  <c r="AW38" i="33"/>
  <c r="AR38" i="33"/>
  <c r="AL38" i="33"/>
  <c r="AG38" i="33"/>
  <c r="AB38" i="33"/>
  <c r="V38" i="33"/>
  <c r="Q38" i="33"/>
  <c r="AK38" i="33"/>
  <c r="P38" i="33"/>
  <c r="BA38" i="33"/>
  <c r="AF38" i="33"/>
  <c r="Z38" i="33"/>
  <c r="U38" i="33"/>
  <c r="AV38" i="33"/>
  <c r="AP38" i="33"/>
  <c r="AX30" i="33"/>
  <c r="AT30" i="33"/>
  <c r="AP30" i="33"/>
  <c r="AL30" i="33"/>
  <c r="AH30" i="33"/>
  <c r="AD30" i="33"/>
  <c r="Z30" i="33"/>
  <c r="V30" i="33"/>
  <c r="R30" i="33"/>
  <c r="N30" i="33"/>
  <c r="J30" i="33"/>
  <c r="F30" i="33"/>
  <c r="F60" i="33" s="1"/>
  <c r="E62" i="33"/>
  <c r="AS30" i="33"/>
  <c r="AN30" i="33"/>
  <c r="AI30" i="33"/>
  <c r="AC30" i="33"/>
  <c r="X30" i="33"/>
  <c r="S30" i="33"/>
  <c r="M30" i="33"/>
  <c r="H30" i="33"/>
  <c r="AW30" i="33"/>
  <c r="AR30" i="33"/>
  <c r="AM30" i="33"/>
  <c r="AG30" i="33"/>
  <c r="AB30" i="33"/>
  <c r="W30" i="33"/>
  <c r="Q30" i="33"/>
  <c r="L30" i="33"/>
  <c r="G30" i="33"/>
  <c r="AU30" i="33"/>
  <c r="AJ30" i="33"/>
  <c r="Y30" i="33"/>
  <c r="O30" i="33"/>
  <c r="AQ30" i="33"/>
  <c r="AF30" i="33"/>
  <c r="U30" i="33"/>
  <c r="K30" i="33"/>
  <c r="AE30" i="33"/>
  <c r="I30" i="33"/>
  <c r="AV30" i="33"/>
  <c r="AA30" i="33"/>
  <c r="AO30" i="33"/>
  <c r="T30" i="33"/>
  <c r="AK30" i="33"/>
  <c r="P30" i="33"/>
  <c r="BD52" i="33"/>
  <c r="AZ52" i="33"/>
  <c r="AV52" i="33"/>
  <c r="AR52" i="33"/>
  <c r="AN52" i="33"/>
  <c r="AJ52" i="33"/>
  <c r="AF52" i="33"/>
  <c r="AB52" i="33"/>
  <c r="BA52" i="33"/>
  <c r="AU52" i="33"/>
  <c r="AP52" i="33"/>
  <c r="AK52" i="33"/>
  <c r="AE52" i="33"/>
  <c r="AY52" i="33"/>
  <c r="AS52" i="33"/>
  <c r="AX52" i="33"/>
  <c r="AO52" i="33"/>
  <c r="AH52" i="33"/>
  <c r="AW52" i="33"/>
  <c r="AM52" i="33"/>
  <c r="AG52" i="33"/>
  <c r="BC52" i="33"/>
  <c r="AT52" i="33"/>
  <c r="AL52" i="33"/>
  <c r="AD52" i="33"/>
  <c r="AI52" i="33"/>
  <c r="AC52" i="33"/>
  <c r="BB52" i="33"/>
  <c r="AQ52" i="33"/>
  <c r="AP29" i="33"/>
  <c r="BA39" i="33"/>
  <c r="AW39" i="33"/>
  <c r="AS39" i="33"/>
  <c r="AO39" i="33"/>
  <c r="AK39" i="33"/>
  <c r="AG39" i="33"/>
  <c r="AC39" i="33"/>
  <c r="Y39" i="33"/>
  <c r="U39" i="33"/>
  <c r="Q39" i="33"/>
  <c r="AZ39" i="33"/>
  <c r="AU39" i="33"/>
  <c r="AP39" i="33"/>
  <c r="AJ39" i="33"/>
  <c r="AE39" i="33"/>
  <c r="Z39" i="33"/>
  <c r="T39" i="33"/>
  <c r="O39" i="33"/>
  <c r="BD39" i="33"/>
  <c r="AY39" i="33"/>
  <c r="AT39" i="33"/>
  <c r="AN39" i="33"/>
  <c r="AI39" i="33"/>
  <c r="AD39" i="33"/>
  <c r="X39" i="33"/>
  <c r="S39" i="33"/>
  <c r="BC39" i="33"/>
  <c r="AX39" i="33"/>
  <c r="AR39" i="33"/>
  <c r="AM39" i="33"/>
  <c r="AH39" i="33"/>
  <c r="AB39" i="33"/>
  <c r="W39" i="33"/>
  <c r="R39" i="33"/>
  <c r="AL39" i="33"/>
  <c r="P39" i="33"/>
  <c r="BB39" i="33"/>
  <c r="AF39" i="33"/>
  <c r="AA39" i="33"/>
  <c r="V39" i="33"/>
  <c r="AV39" i="33"/>
  <c r="AQ39" i="33"/>
  <c r="AX31" i="33"/>
  <c r="AT31" i="33"/>
  <c r="AP31" i="33"/>
  <c r="AL31" i="33"/>
  <c r="AH31" i="33"/>
  <c r="AD31" i="33"/>
  <c r="Z31" i="33"/>
  <c r="V31" i="33"/>
  <c r="R31" i="33"/>
  <c r="N31" i="33"/>
  <c r="J31" i="33"/>
  <c r="AW31" i="33"/>
  <c r="AR31" i="33"/>
  <c r="AM31" i="33"/>
  <c r="AG31" i="33"/>
  <c r="AB31" i="33"/>
  <c r="W31" i="33"/>
  <c r="Q31" i="33"/>
  <c r="L31" i="33"/>
  <c r="G31" i="33"/>
  <c r="AV31" i="33"/>
  <c r="AQ31" i="33"/>
  <c r="AK31" i="33"/>
  <c r="AF31" i="33"/>
  <c r="AA31" i="33"/>
  <c r="U31" i="33"/>
  <c r="P31" i="33"/>
  <c r="K31" i="33"/>
  <c r="AS31" i="33"/>
  <c r="AI31" i="33"/>
  <c r="X31" i="33"/>
  <c r="M31" i="33"/>
  <c r="AO31" i="33"/>
  <c r="AE31" i="33"/>
  <c r="T31" i="33"/>
  <c r="I31" i="33"/>
  <c r="AY31" i="33"/>
  <c r="AC31" i="33"/>
  <c r="H31" i="33"/>
  <c r="AU31" i="33"/>
  <c r="Y31" i="33"/>
  <c r="AN31" i="33"/>
  <c r="S31" i="33"/>
  <c r="AJ31" i="33"/>
  <c r="O31" i="33"/>
  <c r="BB57" i="33"/>
  <c r="AX57" i="33"/>
  <c r="AT57" i="33"/>
  <c r="AP57" i="33"/>
  <c r="AL57" i="33"/>
  <c r="AH57" i="33"/>
  <c r="BD57" i="33"/>
  <c r="AY57" i="33"/>
  <c r="AS57" i="33"/>
  <c r="AN57" i="33"/>
  <c r="AI57" i="33"/>
  <c r="AW57" i="33"/>
  <c r="AQ57" i="33"/>
  <c r="AJ57" i="33"/>
  <c r="BA57" i="33"/>
  <c r="AR57" i="33"/>
  <c r="AG57" i="33"/>
  <c r="AZ57" i="33"/>
  <c r="AO57" i="33"/>
  <c r="AV57" i="33"/>
  <c r="AM57" i="33"/>
  <c r="BC57" i="33"/>
  <c r="AU57" i="33"/>
  <c r="AK57" i="33"/>
  <c r="BB49" i="33"/>
  <c r="AX49" i="33"/>
  <c r="AT49" i="33"/>
  <c r="AP49" i="33"/>
  <c r="AL49" i="33"/>
  <c r="AH49" i="33"/>
  <c r="AD49" i="33"/>
  <c r="Z49" i="33"/>
  <c r="AZ49" i="33"/>
  <c r="AU49" i="33"/>
  <c r="AO49" i="33"/>
  <c r="AJ49" i="33"/>
  <c r="AE49" i="33"/>
  <c r="Y49" i="33"/>
  <c r="BA49" i="33"/>
  <c r="AS49" i="33"/>
  <c r="AM49" i="33"/>
  <c r="AF49" i="33"/>
  <c r="AY49" i="33"/>
  <c r="AR49" i="33"/>
  <c r="AK49" i="33"/>
  <c r="AC49" i="33"/>
  <c r="BD49" i="33"/>
  <c r="AW49" i="33"/>
  <c r="AQ49" i="33"/>
  <c r="AI49" i="33"/>
  <c r="AB49" i="33"/>
  <c r="AN49" i="33"/>
  <c r="AG49" i="33"/>
  <c r="BC49" i="33"/>
  <c r="AV49" i="33"/>
  <c r="AA49" i="33"/>
  <c r="BD41" i="33"/>
  <c r="AZ41" i="33"/>
  <c r="AV41" i="33"/>
  <c r="AR41" i="33"/>
  <c r="AN41" i="33"/>
  <c r="AJ41" i="33"/>
  <c r="AF41" i="33"/>
  <c r="AB41" i="33"/>
  <c r="X41" i="33"/>
  <c r="T41" i="33"/>
  <c r="AY41" i="33"/>
  <c r="AT41" i="33"/>
  <c r="AO41" i="33"/>
  <c r="AI41" i="33"/>
  <c r="AD41" i="33"/>
  <c r="Y41" i="33"/>
  <c r="S41" i="33"/>
  <c r="BC41" i="33"/>
  <c r="AX41" i="33"/>
  <c r="AS41" i="33"/>
  <c r="AM41" i="33"/>
  <c r="AH41" i="33"/>
  <c r="AC41" i="33"/>
  <c r="W41" i="33"/>
  <c r="R41" i="33"/>
  <c r="BB41" i="33"/>
  <c r="AW41" i="33"/>
  <c r="AQ41" i="33"/>
  <c r="AL41" i="33"/>
  <c r="AG41" i="33"/>
  <c r="AA41" i="33"/>
  <c r="V41" i="33"/>
  <c r="Q41" i="33"/>
  <c r="AP41" i="33"/>
  <c r="U41" i="33"/>
  <c r="AK41" i="33"/>
  <c r="AE41" i="33"/>
  <c r="Z41" i="33"/>
  <c r="BA41" i="33"/>
  <c r="AU41" i="33"/>
  <c r="BC60" i="33" l="1"/>
  <c r="G60" i="33"/>
  <c r="AX32" i="33"/>
  <c r="AX60" i="33" s="1"/>
  <c r="AT32" i="33"/>
  <c r="AT60" i="33" s="1"/>
  <c r="AP32" i="33"/>
  <c r="AP60" i="33" s="1"/>
  <c r="AL32" i="33"/>
  <c r="AL60" i="33" s="1"/>
  <c r="AH32" i="33"/>
  <c r="AH60" i="33" s="1"/>
  <c r="AD32" i="33"/>
  <c r="AD60" i="33" s="1"/>
  <c r="Z32" i="33"/>
  <c r="Z60" i="33" s="1"/>
  <c r="V32" i="33"/>
  <c r="V60" i="33" s="1"/>
  <c r="R32" i="33"/>
  <c r="R60" i="33" s="1"/>
  <c r="N32" i="33"/>
  <c r="N60" i="33" s="1"/>
  <c r="J32" i="33"/>
  <c r="J60" i="33" s="1"/>
  <c r="AV32" i="33"/>
  <c r="AV60" i="33" s="1"/>
  <c r="AQ32" i="33"/>
  <c r="AK32" i="33"/>
  <c r="AK60" i="33" s="1"/>
  <c r="AF32" i="33"/>
  <c r="AF60" i="33" s="1"/>
  <c r="AA32" i="33"/>
  <c r="AA60" i="33" s="1"/>
  <c r="U32" i="33"/>
  <c r="U60" i="33" s="1"/>
  <c r="P32" i="33"/>
  <c r="P60" i="33" s="1"/>
  <c r="K32" i="33"/>
  <c r="K60" i="33" s="1"/>
  <c r="AZ32" i="33"/>
  <c r="AZ60" i="33" s="1"/>
  <c r="AU32" i="33"/>
  <c r="AU60" i="33" s="1"/>
  <c r="AO32" i="33"/>
  <c r="AO60" i="33" s="1"/>
  <c r="AJ32" i="33"/>
  <c r="AJ60" i="33" s="1"/>
  <c r="AE32" i="33"/>
  <c r="Y32" i="33"/>
  <c r="Y60" i="33" s="1"/>
  <c r="T32" i="33"/>
  <c r="T60" i="33" s="1"/>
  <c r="O32" i="33"/>
  <c r="O60" i="33" s="1"/>
  <c r="I32" i="33"/>
  <c r="I60" i="33" s="1"/>
  <c r="AR32" i="33"/>
  <c r="AR60" i="33" s="1"/>
  <c r="AG32" i="33"/>
  <c r="AG60" i="33" s="1"/>
  <c r="W32" i="33"/>
  <c r="W60" i="33" s="1"/>
  <c r="L32" i="33"/>
  <c r="AY32" i="33"/>
  <c r="AY60" i="33" s="1"/>
  <c r="AN32" i="33"/>
  <c r="AN60" i="33" s="1"/>
  <c r="AC32" i="33"/>
  <c r="AC60" i="33" s="1"/>
  <c r="S32" i="33"/>
  <c r="S60" i="33" s="1"/>
  <c r="H32" i="33"/>
  <c r="H60" i="33" s="1"/>
  <c r="AW32" i="33"/>
  <c r="AW60" i="33" s="1"/>
  <c r="AB32" i="33"/>
  <c r="AB60" i="33" s="1"/>
  <c r="AS32" i="33"/>
  <c r="AS60" i="33" s="1"/>
  <c r="X32" i="33"/>
  <c r="X60" i="33" s="1"/>
  <c r="AM32" i="33"/>
  <c r="AM60" i="33" s="1"/>
  <c r="Q32" i="33"/>
  <c r="Q60" i="33" s="1"/>
  <c r="AI32" i="33"/>
  <c r="AI60" i="33" s="1"/>
  <c r="M32" i="33"/>
  <c r="M60" i="33" s="1"/>
  <c r="BB60" i="33"/>
  <c r="L60" i="33"/>
  <c r="E63" i="33"/>
  <c r="E64" i="33" s="1"/>
  <c r="E77" i="33" s="1"/>
  <c r="E80" i="33" s="1"/>
  <c r="E81" i="33" s="1"/>
  <c r="F61" i="33"/>
  <c r="G29" i="33"/>
  <c r="BA60" i="33"/>
  <c r="AE60" i="33"/>
  <c r="AQ60" i="33"/>
  <c r="BD60" i="33"/>
  <c r="F62" i="33" l="1"/>
  <c r="G61" i="33" s="1"/>
  <c r="G62" i="33" l="1"/>
  <c r="H61" i="33" s="1"/>
  <c r="F63" i="33"/>
  <c r="F64" i="33" s="1"/>
  <c r="F77" i="33" s="1"/>
  <c r="F80" i="33" s="1"/>
  <c r="F81" i="33" s="1"/>
  <c r="G63" i="33" l="1"/>
  <c r="G64" i="33" s="1"/>
  <c r="G77" i="33" s="1"/>
  <c r="G80" i="33" s="1"/>
  <c r="G81" i="33" s="1"/>
  <c r="H62" i="33"/>
  <c r="I61" i="33" s="1"/>
  <c r="H19" i="31"/>
  <c r="I19" i="31"/>
  <c r="G19" i="31"/>
  <c r="I62" i="33" l="1"/>
  <c r="J61" i="33" s="1"/>
  <c r="H63" i="33"/>
  <c r="H64" i="33" s="1"/>
  <c r="H77" i="33" s="1"/>
  <c r="H80" i="33" s="1"/>
  <c r="H81" i="33" s="1"/>
  <c r="C28" i="29"/>
  <c r="I63" i="33" l="1"/>
  <c r="I64" i="33" s="1"/>
  <c r="I77" i="33" s="1"/>
  <c r="I80" i="33" s="1"/>
  <c r="I81" i="33" s="1"/>
  <c r="J62" i="33"/>
  <c r="K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S18" i="31"/>
  <c r="AR18" i="31"/>
  <c r="AR26" i="31" s="1"/>
  <c r="AQ18" i="31"/>
  <c r="AP18" i="31"/>
  <c r="AP26" i="31" s="1"/>
  <c r="AO18" i="31"/>
  <c r="AN18" i="31"/>
  <c r="AN26" i="31" s="1"/>
  <c r="AM18" i="31"/>
  <c r="AL18" i="31"/>
  <c r="AL26" i="31" s="1"/>
  <c r="AK18" i="31"/>
  <c r="AJ18" i="31"/>
  <c r="AJ26" i="31" s="1"/>
  <c r="AI18" i="31"/>
  <c r="AH18" i="31"/>
  <c r="AH26" i="31" s="1"/>
  <c r="AG18" i="31"/>
  <c r="AF18" i="31"/>
  <c r="AF26" i="31" s="1"/>
  <c r="AE18" i="31"/>
  <c r="AD18" i="31"/>
  <c r="AD26" i="31" s="1"/>
  <c r="AC18" i="31"/>
  <c r="AB18" i="31"/>
  <c r="AB26" i="31" s="1"/>
  <c r="AA18" i="31"/>
  <c r="Z18" i="31"/>
  <c r="Z26" i="31" s="1"/>
  <c r="Y18" i="31"/>
  <c r="X18" i="31"/>
  <c r="X26" i="31" s="1"/>
  <c r="W18" i="31"/>
  <c r="V18" i="31"/>
  <c r="V26" i="31" s="1"/>
  <c r="U18" i="31"/>
  <c r="T18" i="31"/>
  <c r="T26" i="31" s="1"/>
  <c r="S18" i="31"/>
  <c r="R18" i="31"/>
  <c r="R26" i="31" s="1"/>
  <c r="Q18" i="31"/>
  <c r="P18" i="31"/>
  <c r="P26" i="31" s="1"/>
  <c r="O18" i="31"/>
  <c r="N18" i="31"/>
  <c r="N26" i="31" s="1"/>
  <c r="M18" i="31"/>
  <c r="L18" i="31"/>
  <c r="L26" i="31" s="1"/>
  <c r="K18" i="31"/>
  <c r="J18" i="31"/>
  <c r="J26" i="31" s="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63" i="33" l="1"/>
  <c r="J64" i="33" s="1"/>
  <c r="J77" i="33" s="1"/>
  <c r="J80" i="33" s="1"/>
  <c r="J81" i="33" s="1"/>
  <c r="K62" i="33"/>
  <c r="L61" i="33" s="1"/>
  <c r="AT26" i="31"/>
  <c r="K26" i="31"/>
  <c r="K28" i="31" s="1"/>
  <c r="K29" i="31" s="1"/>
  <c r="O26" i="31"/>
  <c r="O28" i="31" s="1"/>
  <c r="O29" i="31" s="1"/>
  <c r="S26" i="31"/>
  <c r="W26" i="31"/>
  <c r="AA26" i="31"/>
  <c r="AA28" i="31" s="1"/>
  <c r="AA29" i="31" s="1"/>
  <c r="AE26" i="31"/>
  <c r="AE28" i="31" s="1"/>
  <c r="AE29" i="31" s="1"/>
  <c r="AI26" i="31"/>
  <c r="AM26" i="31"/>
  <c r="AQ26" i="31"/>
  <c r="AU26" i="31"/>
  <c r="AU28" i="31" s="1"/>
  <c r="AU29" i="31" s="1"/>
  <c r="H26" i="31"/>
  <c r="G26" i="31"/>
  <c r="G28" i="31" s="1"/>
  <c r="G29" i="31" s="1"/>
  <c r="C9" i="31"/>
  <c r="I26" i="31"/>
  <c r="I28" i="31" s="1"/>
  <c r="I29" i="31" s="1"/>
  <c r="M26" i="31"/>
  <c r="Q26" i="31"/>
  <c r="Q28" i="31" s="1"/>
  <c r="Q29" i="31" s="1"/>
  <c r="U26" i="3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S28" i="31"/>
  <c r="S29" i="31" s="1"/>
  <c r="U28" i="31"/>
  <c r="U29" i="31" s="1"/>
  <c r="W28" i="31"/>
  <c r="W29" i="31" s="1"/>
  <c r="AG28" i="31"/>
  <c r="AG29" i="31" s="1"/>
  <c r="AI28" i="31"/>
  <c r="AI29" i="31" s="1"/>
  <c r="AM28" i="31"/>
  <c r="AM29" i="31" s="1"/>
  <c r="AQ28" i="31"/>
  <c r="AQ29" i="31" s="1"/>
  <c r="AS28" i="31"/>
  <c r="L62" i="33" l="1"/>
  <c r="M61" i="33" s="1"/>
  <c r="K63" i="33"/>
  <c r="K64" i="33" s="1"/>
  <c r="K77" i="33" s="1"/>
  <c r="K80" i="33" s="1"/>
  <c r="K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M62" i="33" l="1"/>
  <c r="N61" i="33" s="1"/>
  <c r="L63" i="33"/>
  <c r="L64" i="33" s="1"/>
  <c r="L77" i="33" s="1"/>
  <c r="L80" i="33" s="1"/>
  <c r="L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N62" i="33" l="1"/>
  <c r="O61" i="33" s="1"/>
  <c r="M63" i="33"/>
  <c r="M64" i="33" s="1"/>
  <c r="M77" i="33" s="1"/>
  <c r="M80" i="33" s="1"/>
  <c r="M8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O62" i="33" l="1"/>
  <c r="P61" i="33" s="1"/>
  <c r="N63" i="33"/>
  <c r="N64" i="33" s="1"/>
  <c r="N77" i="33" s="1"/>
  <c r="N80" i="33" s="1"/>
  <c r="N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P62" i="33" l="1"/>
  <c r="Q61" i="33" s="1"/>
  <c r="O63" i="33"/>
  <c r="O64" i="33" s="1"/>
  <c r="O77" i="33" s="1"/>
  <c r="O80" i="33" s="1"/>
  <c r="O8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Q62" i="33" l="1"/>
  <c r="R61" i="33" s="1"/>
  <c r="P63" i="33"/>
  <c r="P64" i="33" s="1"/>
  <c r="P77" i="33" s="1"/>
  <c r="P80" i="33" s="1"/>
  <c r="P8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R62" i="33" l="1"/>
  <c r="S61" i="33" s="1"/>
  <c r="Q63" i="33"/>
  <c r="Q64" i="33" s="1"/>
  <c r="Q77" i="33" s="1"/>
  <c r="Q80" i="33" s="1"/>
  <c r="Q81" i="33" s="1"/>
  <c r="H81" i="31"/>
  <c r="D46" i="20"/>
  <c r="M12" i="20"/>
  <c r="K63" i="31"/>
  <c r="K64" i="31" s="1"/>
  <c r="I87" i="31"/>
  <c r="I66" i="31" s="1"/>
  <c r="I76" i="31" s="1"/>
  <c r="I77" i="31" s="1"/>
  <c r="I80" i="31" s="1"/>
  <c r="I30" i="10"/>
  <c r="I14" i="10" s="1"/>
  <c r="I24" i="10" s="1"/>
  <c r="L62" i="31"/>
  <c r="M61" i="31" s="1"/>
  <c r="S62" i="33" l="1"/>
  <c r="T61" i="33" s="1"/>
  <c r="R63" i="33"/>
  <c r="R64" i="33" s="1"/>
  <c r="R77" i="33" s="1"/>
  <c r="R80" i="33" s="1"/>
  <c r="R81" i="33" s="1"/>
  <c r="I81" i="31"/>
  <c r="D47" i="20"/>
  <c r="N12" i="20"/>
  <c r="J30" i="10"/>
  <c r="J14" i="10" s="1"/>
  <c r="J24" i="10" s="1"/>
  <c r="J87" i="31"/>
  <c r="J66" i="31" s="1"/>
  <c r="J76" i="31" s="1"/>
  <c r="J77" i="31" s="1"/>
  <c r="J80" i="31" s="1"/>
  <c r="J81" i="31" s="1"/>
  <c r="L63" i="31"/>
  <c r="L64" i="31" s="1"/>
  <c r="M62" i="31"/>
  <c r="N61" i="31" s="1"/>
  <c r="T62" i="33" l="1"/>
  <c r="U61" i="33" s="1"/>
  <c r="S63" i="33"/>
  <c r="S64" i="33" s="1"/>
  <c r="S77" i="33" s="1"/>
  <c r="S80" i="33" s="1"/>
  <c r="S81" i="33" s="1"/>
  <c r="K87" i="31"/>
  <c r="K66" i="31" s="1"/>
  <c r="K76" i="31" s="1"/>
  <c r="K77" i="31" s="1"/>
  <c r="K80" i="31" s="1"/>
  <c r="K81" i="31" s="1"/>
  <c r="K30" i="10"/>
  <c r="K14" i="10" s="1"/>
  <c r="K24" i="10" s="1"/>
  <c r="D48" i="20"/>
  <c r="O12" i="20"/>
  <c r="M63" i="31"/>
  <c r="M64" i="31" s="1"/>
  <c r="N62" i="31"/>
  <c r="O61" i="31" s="1"/>
  <c r="U62" i="33" l="1"/>
  <c r="V61" i="33" s="1"/>
  <c r="T63" i="33"/>
  <c r="T64" i="33" s="1"/>
  <c r="T77" i="33" s="1"/>
  <c r="T80" i="33" s="1"/>
  <c r="T81" i="33" s="1"/>
  <c r="D49" i="20"/>
  <c r="P12" i="20"/>
  <c r="L30" i="10"/>
  <c r="L14" i="10" s="1"/>
  <c r="L24" i="10" s="1"/>
  <c r="L87" i="31"/>
  <c r="L66" i="31" s="1"/>
  <c r="L76" i="31" s="1"/>
  <c r="L77" i="31" s="1"/>
  <c r="L80" i="31" s="1"/>
  <c r="L81" i="31" s="1"/>
  <c r="O62" i="31"/>
  <c r="P61" i="31" s="1"/>
  <c r="N63" i="31"/>
  <c r="N64" i="31" s="1"/>
  <c r="V62" i="33" l="1"/>
  <c r="W61" i="33" s="1"/>
  <c r="U63" i="33"/>
  <c r="U64" i="33" s="1"/>
  <c r="U77" i="33" s="1"/>
  <c r="U80" i="33" s="1"/>
  <c r="U81" i="33" s="1"/>
  <c r="D50" i="20"/>
  <c r="Q12" i="20"/>
  <c r="M87" i="31"/>
  <c r="M66" i="31" s="1"/>
  <c r="M76" i="31" s="1"/>
  <c r="M77" i="31" s="1"/>
  <c r="M80" i="31" s="1"/>
  <c r="M81" i="31" s="1"/>
  <c r="M30" i="10"/>
  <c r="M14" i="10" s="1"/>
  <c r="M24" i="10" s="1"/>
  <c r="P62" i="31"/>
  <c r="Q61" i="31" s="1"/>
  <c r="O63" i="31"/>
  <c r="O64" i="31" s="1"/>
  <c r="W62" i="33" l="1"/>
  <c r="X61" i="33" s="1"/>
  <c r="V63" i="33"/>
  <c r="V64" i="33" s="1"/>
  <c r="V77" i="33" s="1"/>
  <c r="V80" i="33" s="1"/>
  <c r="V81" i="33" s="1"/>
  <c r="R12" i="20"/>
  <c r="D51" i="20"/>
  <c r="N30" i="10"/>
  <c r="N14" i="10" s="1"/>
  <c r="N24" i="10" s="1"/>
  <c r="N87" i="31"/>
  <c r="N66" i="31" s="1"/>
  <c r="N76" i="31" s="1"/>
  <c r="N77" i="31" s="1"/>
  <c r="N80" i="31" s="1"/>
  <c r="N81" i="31" s="1"/>
  <c r="Q62" i="31"/>
  <c r="R61" i="31" s="1"/>
  <c r="P63" i="31"/>
  <c r="P64" i="31" s="1"/>
  <c r="C4" i="33" l="1"/>
  <c r="G30" i="29" s="1"/>
  <c r="X62" i="33"/>
  <c r="Y61" i="33" s="1"/>
  <c r="W63" i="33"/>
  <c r="W64" i="33" s="1"/>
  <c r="W77" i="33" s="1"/>
  <c r="W80" i="33" s="1"/>
  <c r="W81" i="33" s="1"/>
  <c r="O87" i="31"/>
  <c r="O66" i="31" s="1"/>
  <c r="O76" i="31" s="1"/>
  <c r="O77" i="31" s="1"/>
  <c r="O80" i="31" s="1"/>
  <c r="O81" i="31" s="1"/>
  <c r="O30" i="10"/>
  <c r="O14" i="10" s="1"/>
  <c r="O24" i="10" s="1"/>
  <c r="D52" i="20"/>
  <c r="S12" i="20"/>
  <c r="R62" i="31"/>
  <c r="S61" i="31" s="1"/>
  <c r="Q63" i="31"/>
  <c r="Q64" i="31" s="1"/>
  <c r="X63" i="33" l="1"/>
  <c r="X64" i="33" s="1"/>
  <c r="X77" i="33" s="1"/>
  <c r="X80" i="33" s="1"/>
  <c r="X81" i="33" s="1"/>
  <c r="Y62" i="33"/>
  <c r="Z61" i="33" s="1"/>
  <c r="P30" i="10"/>
  <c r="P14" i="10" s="1"/>
  <c r="P24" i="10" s="1"/>
  <c r="P87" i="31"/>
  <c r="P66" i="31" s="1"/>
  <c r="P76" i="31" s="1"/>
  <c r="P77" i="31" s="1"/>
  <c r="P80" i="31" s="1"/>
  <c r="P81" i="31" s="1"/>
  <c r="D53" i="20"/>
  <c r="T12" i="20"/>
  <c r="S62" i="31"/>
  <c r="T61" i="31" s="1"/>
  <c r="R63" i="31"/>
  <c r="R64" i="31" s="1"/>
  <c r="Z62" i="33" l="1"/>
  <c r="AA61" i="33" s="1"/>
  <c r="Y63" i="33"/>
  <c r="Y64" i="33" s="1"/>
  <c r="Y77" i="33" s="1"/>
  <c r="Y80" i="33" s="1"/>
  <c r="Y81" i="33" s="1"/>
  <c r="Q87" i="31"/>
  <c r="Q66" i="31" s="1"/>
  <c r="Q76" i="31" s="1"/>
  <c r="Q77" i="31" s="1"/>
  <c r="Q80" i="31" s="1"/>
  <c r="Q81" i="31" s="1"/>
  <c r="Q30" i="10"/>
  <c r="Q14" i="10" s="1"/>
  <c r="Q24" i="10" s="1"/>
  <c r="D54" i="20"/>
  <c r="U12" i="20"/>
  <c r="T62" i="31"/>
  <c r="U61" i="31" s="1"/>
  <c r="S63" i="31"/>
  <c r="S64" i="31" s="1"/>
  <c r="Z63" i="33" l="1"/>
  <c r="Z64" i="33" s="1"/>
  <c r="Z77" i="33" s="1"/>
  <c r="Z80" i="33" s="1"/>
  <c r="Z81" i="33" s="1"/>
  <c r="AA62" i="33"/>
  <c r="AB61" i="33" s="1"/>
  <c r="R30" i="10"/>
  <c r="R14" i="10" s="1"/>
  <c r="R24" i="10" s="1"/>
  <c r="R87" i="31"/>
  <c r="R66" i="31" s="1"/>
  <c r="R76" i="31" s="1"/>
  <c r="R77" i="31" s="1"/>
  <c r="R80" i="31" s="1"/>
  <c r="R81" i="31" s="1"/>
  <c r="D55" i="20"/>
  <c r="V12" i="20"/>
  <c r="U62" i="31"/>
  <c r="V61" i="31" s="1"/>
  <c r="T63" i="31"/>
  <c r="T64" i="31" s="1"/>
  <c r="AB62" i="33" l="1"/>
  <c r="AC61" i="33" s="1"/>
  <c r="AA63" i="33"/>
  <c r="AA64" i="33" s="1"/>
  <c r="AA77" i="33" s="1"/>
  <c r="AA80" i="33" s="1"/>
  <c r="AA81" i="33" s="1"/>
  <c r="S87" i="31"/>
  <c r="S66" i="31" s="1"/>
  <c r="S76" i="31" s="1"/>
  <c r="S77" i="31" s="1"/>
  <c r="S80" i="31" s="1"/>
  <c r="S81" i="31" s="1"/>
  <c r="S30" i="10"/>
  <c r="S14" i="10" s="1"/>
  <c r="S24" i="10" s="1"/>
  <c r="D56" i="20"/>
  <c r="W12" i="20"/>
  <c r="V62" i="31"/>
  <c r="W61" i="31" s="1"/>
  <c r="U63" i="31"/>
  <c r="U64" i="31" s="1"/>
  <c r="AB63" i="33" l="1"/>
  <c r="AB64" i="33" s="1"/>
  <c r="AB77" i="33" s="1"/>
  <c r="AB80" i="33" s="1"/>
  <c r="AB81" i="33" s="1"/>
  <c r="AC62" i="33"/>
  <c r="AD61" i="33" s="1"/>
  <c r="T30" i="10"/>
  <c r="T14" i="10" s="1"/>
  <c r="T24" i="10" s="1"/>
  <c r="T87" i="31"/>
  <c r="T66" i="31" s="1"/>
  <c r="T76" i="31" s="1"/>
  <c r="T77" i="31" s="1"/>
  <c r="T80" i="31" s="1"/>
  <c r="T81" i="31" s="1"/>
  <c r="D57" i="20"/>
  <c r="X12" i="20"/>
  <c r="W62" i="31"/>
  <c r="X61" i="31" s="1"/>
  <c r="V63" i="31"/>
  <c r="V64" i="31" s="1"/>
  <c r="AC63" i="33" l="1"/>
  <c r="AC64" i="33" s="1"/>
  <c r="AC77" i="33" s="1"/>
  <c r="AC80" i="33" s="1"/>
  <c r="AC81" i="33" s="1"/>
  <c r="AD62" i="33"/>
  <c r="AE61" i="33" s="1"/>
  <c r="U87" i="31"/>
  <c r="U66" i="31" s="1"/>
  <c r="U76" i="31" s="1"/>
  <c r="U77" i="31" s="1"/>
  <c r="U80" i="31" s="1"/>
  <c r="U81" i="31" s="1"/>
  <c r="U30" i="10"/>
  <c r="U14" i="10" s="1"/>
  <c r="U24" i="10" s="1"/>
  <c r="D58" i="20"/>
  <c r="Y12" i="20"/>
  <c r="X62" i="31"/>
  <c r="Y61" i="31" s="1"/>
  <c r="W63" i="31"/>
  <c r="W64" i="31" s="1"/>
  <c r="AE62" i="33" l="1"/>
  <c r="AF61" i="33" s="1"/>
  <c r="AD63" i="33"/>
  <c r="AD64" i="33" s="1"/>
  <c r="AD77" i="33" s="1"/>
  <c r="AD80" i="33" s="1"/>
  <c r="AD81" i="33" s="1"/>
  <c r="D59" i="20"/>
  <c r="Z12" i="20"/>
  <c r="V30" i="10"/>
  <c r="V14" i="10" s="1"/>
  <c r="V24" i="10" s="1"/>
  <c r="V87" i="31"/>
  <c r="V66" i="31" s="1"/>
  <c r="V76" i="31" s="1"/>
  <c r="V77" i="31" s="1"/>
  <c r="V80" i="31" s="1"/>
  <c r="V81" i="31" s="1"/>
  <c r="Y62" i="31"/>
  <c r="Z61" i="31" s="1"/>
  <c r="X63" i="31"/>
  <c r="X64" i="31" s="1"/>
  <c r="C5" i="33" l="1"/>
  <c r="H30" i="29" s="1"/>
  <c r="AE63" i="33"/>
  <c r="AE64" i="33" s="1"/>
  <c r="AE77" i="33" s="1"/>
  <c r="AE80" i="33" s="1"/>
  <c r="AE81" i="33" s="1"/>
  <c r="AF62" i="33"/>
  <c r="AG61" i="33" s="1"/>
  <c r="D60" i="20"/>
  <c r="AA12" i="20"/>
  <c r="W87" i="31"/>
  <c r="W66" i="31" s="1"/>
  <c r="W76" i="31" s="1"/>
  <c r="W77" i="31" s="1"/>
  <c r="W80" i="31" s="1"/>
  <c r="W81" i="31" s="1"/>
  <c r="W30" i="10"/>
  <c r="W14" i="10" s="1"/>
  <c r="W24" i="10" s="1"/>
  <c r="Z62" i="31"/>
  <c r="AA61" i="31" s="1"/>
  <c r="Y63" i="31"/>
  <c r="Y64" i="31" s="1"/>
  <c r="AG62" i="33" l="1"/>
  <c r="AH61" i="33" s="1"/>
  <c r="AF63" i="33"/>
  <c r="AF64" i="33" s="1"/>
  <c r="AF77" i="33" s="1"/>
  <c r="AF80" i="33" s="1"/>
  <c r="AF81" i="33" s="1"/>
  <c r="D61" i="20"/>
  <c r="AB12" i="20"/>
  <c r="X30" i="10"/>
  <c r="X14" i="10" s="1"/>
  <c r="X24" i="10" s="1"/>
  <c r="X87" i="31"/>
  <c r="X66" i="31" s="1"/>
  <c r="X76" i="31" s="1"/>
  <c r="X77" i="31" s="1"/>
  <c r="X80" i="31" s="1"/>
  <c r="X81" i="31" s="1"/>
  <c r="AA62" i="31"/>
  <c r="AB61" i="31" s="1"/>
  <c r="Z63" i="31"/>
  <c r="Z64" i="31" s="1"/>
  <c r="AH62" i="33" l="1"/>
  <c r="AI61" i="33" s="1"/>
  <c r="AG63" i="33"/>
  <c r="AG64" i="33" s="1"/>
  <c r="AG77" i="33" s="1"/>
  <c r="AG80" i="33" s="1"/>
  <c r="AG81" i="33" s="1"/>
  <c r="D62" i="20"/>
  <c r="AC12" i="20"/>
  <c r="Y87" i="31"/>
  <c r="Y66" i="31" s="1"/>
  <c r="Y76" i="31" s="1"/>
  <c r="Y77" i="31" s="1"/>
  <c r="Y80" i="31" s="1"/>
  <c r="Y81" i="31" s="1"/>
  <c r="Y30" i="10"/>
  <c r="Y14" i="10" s="1"/>
  <c r="Y24" i="10" s="1"/>
  <c r="AB62" i="31"/>
  <c r="AC61" i="31" s="1"/>
  <c r="AA63" i="31"/>
  <c r="AA64" i="31" s="1"/>
  <c r="AI62" i="33" l="1"/>
  <c r="AJ61" i="33" s="1"/>
  <c r="AH63" i="33"/>
  <c r="AH64" i="33" s="1"/>
  <c r="AH77" i="33" s="1"/>
  <c r="AH80" i="33" s="1"/>
  <c r="AH81" i="33" s="1"/>
  <c r="D63" i="20"/>
  <c r="AD12" i="20"/>
  <c r="Z30" i="10"/>
  <c r="Z14" i="10" s="1"/>
  <c r="Z24" i="10" s="1"/>
  <c r="Z87" i="31"/>
  <c r="Z66" i="31" s="1"/>
  <c r="Z76" i="31" s="1"/>
  <c r="Z77" i="31" s="1"/>
  <c r="Z80" i="31" s="1"/>
  <c r="Z81" i="31" s="1"/>
  <c r="AC62" i="31"/>
  <c r="AD61" i="31" s="1"/>
  <c r="AB63" i="31"/>
  <c r="AB64" i="31" s="1"/>
  <c r="AJ62" i="33" l="1"/>
  <c r="AK61" i="33" s="1"/>
  <c r="AI63" i="33"/>
  <c r="AI64" i="33" s="1"/>
  <c r="AI77" i="33" s="1"/>
  <c r="AI80" i="33" s="1"/>
  <c r="AI81" i="33" s="1"/>
  <c r="D64" i="20"/>
  <c r="AE12" i="20"/>
  <c r="AA87" i="31"/>
  <c r="AA66" i="31" s="1"/>
  <c r="AA76" i="31" s="1"/>
  <c r="AA77" i="31" s="1"/>
  <c r="AA80" i="31" s="1"/>
  <c r="AA81" i="31" s="1"/>
  <c r="C4" i="31" s="1"/>
  <c r="G29" i="29" s="1"/>
  <c r="AA30" i="10"/>
  <c r="AA14" i="10" s="1"/>
  <c r="AA24" i="10" s="1"/>
  <c r="AC63" i="31"/>
  <c r="AC64" i="31" s="1"/>
  <c r="AD62" i="31"/>
  <c r="AE61" i="31" s="1"/>
  <c r="AK62" i="33" l="1"/>
  <c r="AL61" i="33" s="1"/>
  <c r="AJ63" i="33"/>
  <c r="AJ64" i="33" s="1"/>
  <c r="AJ77" i="33" s="1"/>
  <c r="AJ80" i="33" s="1"/>
  <c r="AJ81" i="33" s="1"/>
  <c r="D65" i="20"/>
  <c r="AF12" i="20"/>
  <c r="AB30" i="10"/>
  <c r="AB14" i="10" s="1"/>
  <c r="AB24" i="10" s="1"/>
  <c r="AB87" i="31"/>
  <c r="AB66" i="31" s="1"/>
  <c r="AB76" i="31" s="1"/>
  <c r="AB77" i="31" s="1"/>
  <c r="AB80" i="31" s="1"/>
  <c r="AB81" i="31" s="1"/>
  <c r="AE62" i="31"/>
  <c r="AF61" i="31" s="1"/>
  <c r="AD63" i="31"/>
  <c r="AD64" i="31" s="1"/>
  <c r="AL62" i="33" l="1"/>
  <c r="AM61" i="33" s="1"/>
  <c r="AK63" i="33"/>
  <c r="AK64" i="33" s="1"/>
  <c r="AK77" i="33" s="1"/>
  <c r="AK80" i="33" s="1"/>
  <c r="AK81" i="33" s="1"/>
  <c r="D66" i="20"/>
  <c r="AG12" i="20"/>
  <c r="AC87" i="31"/>
  <c r="AC66" i="31" s="1"/>
  <c r="AC76" i="31" s="1"/>
  <c r="AC77" i="31" s="1"/>
  <c r="AC80" i="31" s="1"/>
  <c r="AC81" i="31" s="1"/>
  <c r="AC30" i="10"/>
  <c r="AC14" i="10" s="1"/>
  <c r="AC24" i="10" s="1"/>
  <c r="AF62" i="31"/>
  <c r="AG61" i="31" s="1"/>
  <c r="AE63" i="31"/>
  <c r="AE64" i="31" s="1"/>
  <c r="AM62" i="33" l="1"/>
  <c r="AN61" i="33" s="1"/>
  <c r="AL63" i="33"/>
  <c r="AL64" i="33" s="1"/>
  <c r="AL77" i="33" s="1"/>
  <c r="AL80" i="33" s="1"/>
  <c r="AL81" i="33" s="1"/>
  <c r="D67" i="20"/>
  <c r="AH12" i="20"/>
  <c r="AD30" i="10"/>
  <c r="AD14" i="10" s="1"/>
  <c r="AD24" i="10" s="1"/>
  <c r="AD87" i="31"/>
  <c r="AD66" i="31" s="1"/>
  <c r="AD76" i="31" s="1"/>
  <c r="AD77" i="31" s="1"/>
  <c r="AD80" i="31" s="1"/>
  <c r="AD81" i="31" s="1"/>
  <c r="AG62" i="31"/>
  <c r="AH61" i="31" s="1"/>
  <c r="AF63" i="31"/>
  <c r="AF64" i="31" s="1"/>
  <c r="C6" i="33" l="1"/>
  <c r="I30" i="29" s="1"/>
  <c r="AN62" i="33"/>
  <c r="AO61" i="33" s="1"/>
  <c r="AM63" i="33"/>
  <c r="AM64" i="33" s="1"/>
  <c r="AM77" i="33" s="1"/>
  <c r="AM80" i="33" s="1"/>
  <c r="AM81" i="33" s="1"/>
  <c r="D68" i="20"/>
  <c r="AI12" i="20"/>
  <c r="AE87" i="31"/>
  <c r="AE66" i="31" s="1"/>
  <c r="AE76" i="31" s="1"/>
  <c r="AE77" i="31" s="1"/>
  <c r="AE80" i="31" s="1"/>
  <c r="AE81" i="31" s="1"/>
  <c r="AE30" i="10"/>
  <c r="AE14" i="10" s="1"/>
  <c r="AE24" i="10" s="1"/>
  <c r="AH62" i="31"/>
  <c r="AI61" i="31" s="1"/>
  <c r="AG63" i="31"/>
  <c r="AG64" i="31" s="1"/>
  <c r="AN63" i="33" l="1"/>
  <c r="AN64" i="33" s="1"/>
  <c r="AN77" i="33" s="1"/>
  <c r="AN80" i="33" s="1"/>
  <c r="AN81" i="33" s="1"/>
  <c r="AO62" i="33"/>
  <c r="AP61" i="33" s="1"/>
  <c r="D69" i="20"/>
  <c r="AJ12" i="20"/>
  <c r="AF30" i="10"/>
  <c r="AF14" i="10" s="1"/>
  <c r="AF24" i="10" s="1"/>
  <c r="AF87" i="31"/>
  <c r="AF66" i="31" s="1"/>
  <c r="AF76" i="31" s="1"/>
  <c r="AF77" i="31" s="1"/>
  <c r="AF80" i="31" s="1"/>
  <c r="AF81" i="31" s="1"/>
  <c r="AI62" i="31"/>
  <c r="AJ61" i="31" s="1"/>
  <c r="AH63" i="31"/>
  <c r="AH64" i="31" s="1"/>
  <c r="AP62" i="33" l="1"/>
  <c r="AQ61" i="33" s="1"/>
  <c r="AO63" i="33"/>
  <c r="AO64" i="33" s="1"/>
  <c r="AO77" i="33" s="1"/>
  <c r="AO80" i="33" s="1"/>
  <c r="AO81" i="33" s="1"/>
  <c r="D70" i="20"/>
  <c r="AK12" i="20"/>
  <c r="AG87" i="31"/>
  <c r="AG66" i="31" s="1"/>
  <c r="AG76" i="31" s="1"/>
  <c r="AG77" i="31" s="1"/>
  <c r="AG80" i="31" s="1"/>
  <c r="AG81" i="31" s="1"/>
  <c r="AG30" i="10"/>
  <c r="AG14" i="10" s="1"/>
  <c r="AG24" i="10" s="1"/>
  <c r="AJ62" i="31"/>
  <c r="AK61" i="31" s="1"/>
  <c r="AI63" i="31"/>
  <c r="AI64" i="31" s="1"/>
  <c r="AP63" i="33" l="1"/>
  <c r="AP64" i="33" s="1"/>
  <c r="AP77" i="33" s="1"/>
  <c r="AP80" i="33" s="1"/>
  <c r="AP81" i="33" s="1"/>
  <c r="AQ62" i="33"/>
  <c r="AR61" i="33" s="1"/>
  <c r="D71" i="20"/>
  <c r="AL12" i="20"/>
  <c r="AH30" i="10"/>
  <c r="AH14" i="10" s="1"/>
  <c r="AH24" i="10" s="1"/>
  <c r="AH87" i="31"/>
  <c r="AH66" i="31" s="1"/>
  <c r="AH76" i="31" s="1"/>
  <c r="AH77" i="31" s="1"/>
  <c r="AH80" i="31" s="1"/>
  <c r="AH81" i="31" s="1"/>
  <c r="AK62" i="31"/>
  <c r="AL61" i="31" s="1"/>
  <c r="AJ63" i="31"/>
  <c r="AJ64" i="31" s="1"/>
  <c r="AR62" i="33" l="1"/>
  <c r="AS61" i="33" s="1"/>
  <c r="AQ63" i="33"/>
  <c r="AQ64" i="33" s="1"/>
  <c r="AQ77" i="33" s="1"/>
  <c r="AQ80" i="33" s="1"/>
  <c r="AQ81" i="33" s="1"/>
  <c r="D72" i="20"/>
  <c r="AM12" i="20"/>
  <c r="AI87" i="31"/>
  <c r="AI66" i="31" s="1"/>
  <c r="AI76" i="31" s="1"/>
  <c r="AI77" i="31" s="1"/>
  <c r="AI80" i="31" s="1"/>
  <c r="AI81" i="31" s="1"/>
  <c r="C5" i="31" s="1"/>
  <c r="H29" i="29" s="1"/>
  <c r="AI30" i="10"/>
  <c r="AI14" i="10" s="1"/>
  <c r="AI24" i="10" s="1"/>
  <c r="AK63" i="31"/>
  <c r="AK64" i="31" s="1"/>
  <c r="AL62" i="31"/>
  <c r="AM61" i="31" s="1"/>
  <c r="AR63" i="33" l="1"/>
  <c r="AR64" i="33" s="1"/>
  <c r="AR77" i="33" s="1"/>
  <c r="AR80" i="33" s="1"/>
  <c r="AR81" i="33" s="1"/>
  <c r="AS62" i="33"/>
  <c r="AT61" i="33" s="1"/>
  <c r="D73" i="20"/>
  <c r="AN12" i="20"/>
  <c r="AJ30" i="10"/>
  <c r="AJ14" i="10" s="1"/>
  <c r="AJ24" i="10" s="1"/>
  <c r="AJ87" i="31"/>
  <c r="AJ66" i="31" s="1"/>
  <c r="AJ76" i="31" s="1"/>
  <c r="AJ77" i="31" s="1"/>
  <c r="AJ80" i="31" s="1"/>
  <c r="AJ81" i="31" s="1"/>
  <c r="AM62" i="31"/>
  <c r="AN61" i="31" s="1"/>
  <c r="AL63" i="31"/>
  <c r="AL64" i="31" s="1"/>
  <c r="AS63" i="33" l="1"/>
  <c r="AS64" i="33" s="1"/>
  <c r="AS77" i="33" s="1"/>
  <c r="AS80" i="33" s="1"/>
  <c r="AS81" i="33" s="1"/>
  <c r="AT62" i="33"/>
  <c r="AU61" i="33" s="1"/>
  <c r="D75" i="20"/>
  <c r="AO12" i="20"/>
  <c r="AK87" i="31"/>
  <c r="AK66" i="31" s="1"/>
  <c r="AK76" i="31" s="1"/>
  <c r="AK77" i="31" s="1"/>
  <c r="AK80" i="31" s="1"/>
  <c r="AK81" i="31" s="1"/>
  <c r="AK30" i="10"/>
  <c r="AK14" i="10" s="1"/>
  <c r="AK24" i="10" s="1"/>
  <c r="AN62" i="31"/>
  <c r="AO61" i="31" s="1"/>
  <c r="AM63" i="31"/>
  <c r="AM64" i="31" s="1"/>
  <c r="AM77" i="31" s="1"/>
  <c r="AM80" i="31" s="1"/>
  <c r="AU62" i="33" l="1"/>
  <c r="AV61" i="33" s="1"/>
  <c r="AT63" i="33"/>
  <c r="AT64" i="33" s="1"/>
  <c r="AT77" i="33" s="1"/>
  <c r="AT80" i="33" s="1"/>
  <c r="AT81" i="33" s="1"/>
  <c r="AL30" i="10"/>
  <c r="AL14" i="10" s="1"/>
  <c r="AL24" i="10" s="1"/>
  <c r="AL87" i="31"/>
  <c r="AL66" i="31" s="1"/>
  <c r="AL76" i="31" s="1"/>
  <c r="AL77" i="31" s="1"/>
  <c r="AL80" i="31" s="1"/>
  <c r="AL81" i="31" s="1"/>
  <c r="AM81" i="31" s="1"/>
  <c r="AO62" i="31"/>
  <c r="AP61" i="31" s="1"/>
  <c r="AN63" i="31"/>
  <c r="AN64" i="31" s="1"/>
  <c r="AN77" i="31" s="1"/>
  <c r="AN80" i="31" s="1"/>
  <c r="AU63" i="33" l="1"/>
  <c r="AU64" i="33" s="1"/>
  <c r="AU77" i="33" s="1"/>
  <c r="AU80" i="33" s="1"/>
  <c r="AU81" i="33" s="1"/>
  <c r="AV62" i="33"/>
  <c r="AW61" i="33" s="1"/>
  <c r="AN81" i="31"/>
  <c r="AP62" i="31"/>
  <c r="AQ61" i="31" s="1"/>
  <c r="AO63" i="31"/>
  <c r="AO64" i="31" s="1"/>
  <c r="AO77" i="31" s="1"/>
  <c r="AO80" i="31" s="1"/>
  <c r="AV63" i="33" l="1"/>
  <c r="AV64" i="33" s="1"/>
  <c r="AV77" i="33" s="1"/>
  <c r="AV80" i="33" s="1"/>
  <c r="AV81" i="33" s="1"/>
  <c r="AW62" i="33"/>
  <c r="AX61" i="33" s="1"/>
  <c r="AO81" i="31"/>
  <c r="AQ62" i="31"/>
  <c r="AR61" i="31" s="1"/>
  <c r="AP63" i="31"/>
  <c r="AP64" i="31" s="1"/>
  <c r="AP77" i="31" s="1"/>
  <c r="AP80" i="31" s="1"/>
  <c r="AX62" i="33" l="1"/>
  <c r="AY61" i="33" s="1"/>
  <c r="AW63" i="33"/>
  <c r="AW64" i="33" s="1"/>
  <c r="AW77" i="33" s="1"/>
  <c r="AW80" i="33" s="1"/>
  <c r="AW81" i="33" s="1"/>
  <c r="AP81" i="31"/>
  <c r="AR62" i="31"/>
  <c r="AS61" i="31" s="1"/>
  <c r="AQ63" i="31"/>
  <c r="AQ64" i="31" s="1"/>
  <c r="AQ77" i="31" s="1"/>
  <c r="AQ80" i="31" s="1"/>
  <c r="AX63" i="33" l="1"/>
  <c r="AX64" i="33" s="1"/>
  <c r="AX77" i="33" s="1"/>
  <c r="AX80" i="33" s="1"/>
  <c r="AX81" i="33" s="1"/>
  <c r="AY62" i="33"/>
  <c r="AZ61" i="33" s="1"/>
  <c r="AQ81" i="31"/>
  <c r="C6" i="31" s="1"/>
  <c r="I29" i="29" s="1"/>
  <c r="AS62" i="31"/>
  <c r="AT61" i="31" s="1"/>
  <c r="AR63" i="31"/>
  <c r="AR64" i="31" s="1"/>
  <c r="AR77" i="31" s="1"/>
  <c r="AR80" i="31" s="1"/>
  <c r="AY63" i="33" l="1"/>
  <c r="AY64" i="33" s="1"/>
  <c r="AY77" i="33" s="1"/>
  <c r="AY80" i="33" s="1"/>
  <c r="AY81" i="33" s="1"/>
  <c r="C7" i="33" s="1"/>
  <c r="J30" i="29" s="1"/>
  <c r="AZ62" i="33"/>
  <c r="BA61" i="33" s="1"/>
  <c r="AR81" i="31"/>
  <c r="AS63" i="31"/>
  <c r="AS64" i="31" s="1"/>
  <c r="AS77" i="31" s="1"/>
  <c r="AS80" i="31" s="1"/>
  <c r="AT62" i="31"/>
  <c r="AU61" i="31" s="1"/>
  <c r="AZ63" i="33" l="1"/>
  <c r="AZ64" i="33" s="1"/>
  <c r="AZ77" i="33" s="1"/>
  <c r="AZ80" i="33" s="1"/>
  <c r="AZ81" i="33" s="1"/>
  <c r="BA62" i="33"/>
  <c r="BB61" i="33" s="1"/>
  <c r="AS81" i="31"/>
  <c r="AU62" i="31"/>
  <c r="AV61" i="31" s="1"/>
  <c r="AT63" i="31"/>
  <c r="AT64" i="31" s="1"/>
  <c r="AT77" i="31" s="1"/>
  <c r="AT80" i="31" s="1"/>
  <c r="BB62" i="33" l="1"/>
  <c r="BC61" i="33" s="1"/>
  <c r="BA63" i="33"/>
  <c r="BA64" i="33" s="1"/>
  <c r="BA77" i="33" s="1"/>
  <c r="BA80" i="33" s="1"/>
  <c r="BA81" i="33" s="1"/>
  <c r="AT81" i="31"/>
  <c r="AV62" i="31"/>
  <c r="AW61" i="31" s="1"/>
  <c r="AU63" i="31"/>
  <c r="AU64" i="31" s="1"/>
  <c r="AU77" i="31" s="1"/>
  <c r="AU80" i="31" s="1"/>
  <c r="BB63" i="33" l="1"/>
  <c r="BB64" i="33" s="1"/>
  <c r="BB77" i="33" s="1"/>
  <c r="BB80" i="33" s="1"/>
  <c r="BB81" i="33" s="1"/>
  <c r="BC62" i="33"/>
  <c r="BD61" i="33" s="1"/>
  <c r="AU81" i="31"/>
  <c r="AW62" i="31"/>
  <c r="AX61" i="31" s="1"/>
  <c r="AV63" i="31"/>
  <c r="AV64" i="31" s="1"/>
  <c r="AV77" i="31" s="1"/>
  <c r="AV80" i="31" s="1"/>
  <c r="BC63" i="33" l="1"/>
  <c r="BC64" i="33" s="1"/>
  <c r="BC77" i="33" s="1"/>
  <c r="BC80" i="33" s="1"/>
  <c r="BC81" i="33" s="1"/>
  <c r="BD62" i="33"/>
  <c r="BD63" i="33" s="1"/>
  <c r="BD64" i="33" s="1"/>
  <c r="BD77" i="33" s="1"/>
  <c r="BD80" i="33" s="1"/>
  <c r="AV81" i="31"/>
  <c r="AX62" i="31"/>
  <c r="AY61" i="31" s="1"/>
  <c r="AW63" i="31"/>
  <c r="AW64" i="31" s="1"/>
  <c r="AW77" i="31" s="1"/>
  <c r="AW80" i="31" s="1"/>
  <c r="BD81" i="33" l="1"/>
  <c r="AW81" i="3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<sst xmlns="http://schemas.openxmlformats.org/spreadsheetml/2006/main" count="834" uniqueCount="363">
  <si>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</si>
  <si>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</si>
  <si>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</si>
  <si>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</si>
  <si>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</si>
  <si>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</si>
  <si>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</si>
  <si>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</si>
  <si>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</si>
  <si>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</si>
  <si>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</si>
  <si>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</si>
  <si>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</si>
  <si>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</si>
  <si>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</si>
  <si>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</si>
  <si>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</si>
  <si>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</si>
  <si>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</si>
  <si>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</si>
  <si>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</si>
  <si>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</si>
  <si>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</si>
  <si>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</si>
  <si>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</si>
  <si>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</si>
  <si>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</si>
  <si>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</si>
  <si>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</si>
  <si>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</si>
  <si>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</si>
  <si>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</si>
  <si>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</si>
  <si>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</si>
  <si>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</si>
  <si>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</si>
  <si>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</si>
  <si>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</si>
  <si>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</si>
  <si>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</si>
  <si>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</si>
  <si>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</si>
  <si>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</si>
  <si>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</si>
  <si>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</si>
  <si>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</si>
  <si>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</si>
  <si>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</si>
  <si>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</si>
  <si>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</si>
  <si>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</si>
  <si>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</si>
  <si>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</si>
  <si>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</si>
  <si>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</si>
  <si>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</si>
  <si>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</si>
  <si>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</si>
  <si>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</si>
  <si>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</si>
  <si>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</si>
  <si>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</si>
  <si>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</si>
  <si>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</si>
  <si>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</si>
  <si>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</si>
  <si>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</si>
  <si>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</si>
  <si>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</si>
  <si>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</si>
  <si>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</si>
  <si>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</si>
  <si>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</si>
  <si>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</si>
  <si>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</si>
  <si>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</si>
  <si>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</si>
  <si>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</si>
  <si>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</si>
  <si>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</si>
  <si>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</si>
  <si>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</si>
  <si>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</si>
  <si>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</si>
  <si>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</si>
  <si>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</si>
  <si>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</si>
  <si>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</si>
  <si>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</si>
  <si>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</si>
  <si>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</si>
  <si>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</si>
  <si>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</si>
  <si>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</si>
  <si>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</si>
  <si>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</si>
  <si>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</si>
  <si>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</si>
  <si>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</si>
  <si>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</si>
  <si>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</si>
  <si>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</si>
  <si>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</si>
  <si>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</si>
  <si>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</si>
  <si>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</si>
  <si>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</si>
  <si>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</si>
  <si>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</si>
  <si>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</si>
  <si>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</si>
  <si>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</si>
  <si>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</si>
  <si>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</si>
  <si>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</si>
  <si>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</si>
  <si>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</si>
  <si>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</si>
  <si>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</si>
  <si>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</si>
  <si>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</si>
  <si>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</si>
  <si>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</si>
  <si>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</si>
  <si>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</si>
  <si>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</si>
  <si>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</si>
  <si>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</si>
  <si>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</si>
  <si>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</si>
  <si>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</si>
  <si>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</si>
  <si>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</si>
  <si>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</si>
  <si>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</si>
  <si>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</si>
  <si>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</si>
  <si>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</si>
  <si>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</si>
  <si>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</si>
  <si>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</si>
  <si>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</si>
  <si>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</si>
  <si>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</si>
  <si>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</si>
  <si>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</si>
  <si>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</si>
  <si>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</si>
  <si>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</si>
  <si>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</si>
  <si>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</si>
  <si>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</si>
  <si>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</si>
  <si>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</si>
  <si>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</si>
  <si>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</si>
  <si>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</si>
  <si>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</si>
  <si>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</si>
  <si>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</si>
  <si>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</si>
  <si>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</si>
  <si>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</si>
  <si>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</si>
  <si>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</si>
  <si>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</si>
  <si>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</si>
  <si>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</si>
  <si>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</si>
  <si>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</si>
  <si>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</si>
  <si>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</si>
  <si>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</si>
  <si>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</si>
  <si>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</si>
  <si>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</si>
  <si>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</si>
  <si>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</si>
  <si>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</si>
  <si>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</si>
  <si>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</si>
  <si>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</si>
  <si>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</si>
  <si>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</si>
  <si>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</si>
  <si>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</si>
  <si>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</si>
  <si>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</si>
  <si>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</si>
  <si>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</si>
  <si>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</si>
  <si>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</si>
  <si>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</si>
  <si>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</si>
  <si>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</si>
  <si>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</si>
  <si>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</si>
  <si>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</si>
  <si>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</si>
  <si>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</si>
  <si>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</si>
  <si>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</si>
  <si>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</si>
  <si>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</si>
  <si>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</si>
  <si>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</si>
  <si>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</si>
  <si>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</si>
  <si>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</si>
  <si>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</si>
  <si>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</si>
  <si>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</si>
  <si>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</si>
  <si>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</si>
  <si>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</si>
  <si>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</si>
  <si>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</si>
  <si>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</si>
  <si>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</si>
  <si>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</si>
  <si>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</si>
  <si>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</si>
  <si>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</si>
  <si>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</si>
  <si>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</si>
  <si>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</si>
  <si>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</si>
  <si>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</si>
  <si>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</si>
  <si>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</si>
  <si>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</si>
  <si>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</si>
  <si>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</si>
  <si>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</si>
  <si>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</si>
  <si>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</si>
  <si>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</si>
  <si>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</si>
  <si>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</si>
  <si>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</si>
  <si>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</si>
  <si>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</si>
  <si>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</si>
  <si>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</si>
  <si>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</si>
  <si>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</si>
  <si>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</si>
  <si>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</si>
  <si>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</si>
  <si>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</si>
  <si>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</si>
  <si>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</si>
  <si>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</si>
  <si>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</si>
  <si>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</si>
  <si>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</si>
  <si>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</si>
  <si>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</si>
  <si>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</si>
  <si>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</si>
  <si>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</si>
  <si>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</si>
  <si>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</si>
  <si>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</si>
  <si>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</si>
  <si>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</si>
  <si>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</si>
  <si>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</si>
  <si>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</si>
  <si>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</si>
  <si>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</si>
  <si>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</si>
  <si>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</si>
  <si>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</si>
  <si>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</si>
  <si>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</si>
  <si>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</si>
  <si>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</si>
  <si>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</si>
  <si>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</si>
  <si>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</si>
  <si>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</si>
  <si>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</si>
  <si>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</si>
  <si>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</si>
  <si>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</si>
  <si>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</si>
  <si>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</si>
  <si>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</si>
  <si>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</si>
  <si>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</si>
  <si>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</si>
  <si>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</si>
  <si>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</si>
  <si>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</si>
  <si>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</si>
  <si>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</si>
  <si>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</si>
  <si>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</si>
  <si>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</si>
  <si>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</si>
  <si>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</si>
  <si>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</si>
  <si>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</si>
  <si>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</si>
  <si>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</si>
  <si>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</si>
  <si>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</si>
  <si>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</si>
  <si>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</si>
  <si>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</si>
  <si>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</si>
  <si>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</si>
  <si>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</si>
  <si>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</si>
  <si>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</si>
  <si>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</si>
  <si>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</si>
  <si>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</si>
  <si>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</si>
  <si>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</si>
  <si>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</si>
  <si>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</si>
  <si>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</si>
  <si>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</si>
  <si>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</si>
  <si>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</si>
  <si>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</si>
  <si>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</si>
  <si>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</si>
  <si>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</si>
  <si>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</si>
  <si>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</si>
  <si>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</si>
  <si>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</si>
  <si>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</si>
  <si>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</si>
  <si>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</si>
  <si>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</si>
  <si>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</si>
  <si>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Install 2nd 90MVA grid transformer at Cardiff North.  Install new 33kV switchboard and new 33kV underground cable circuit between Cardiff North and Cyncoed.</t>
  </si>
  <si>
    <t>Baseline</t>
  </si>
  <si>
    <t>2nd 90MVA grid transformer at Cardiff North.</t>
  </si>
  <si>
    <t>Additional interconnection on 33kV required between Cardiff East/North</t>
  </si>
  <si>
    <t>Parallel network running to be maintained.</t>
  </si>
  <si>
    <t>Replacement of existing 33kV package gear.  Existing switchgear is no longer manufactured and cannot be extended.</t>
  </si>
  <si>
    <t>Replacement of 33kV switchboard at Cardiff North required plus extra bus section.  Existing switchgear no longer manufactured and cannot be extended.</t>
  </si>
  <si>
    <t>Upgrade existing 2 x Grid transformers at Cardiff East GSP.</t>
  </si>
  <si>
    <t>Upgrade existing 75/90MVA grid transformers at Cardiff East, increase 33kV interconnection between Cardiff North and Cardiff East.  Install new 33kV switchboard at Cardiff North and create extra section of 33kV busbar.</t>
  </si>
  <si>
    <t>CBA Option - Baseline Scenario</t>
  </si>
  <si>
    <t>New 33kV circuit between Cardiff North/ Cyncoed approx. 3.5km underground circuit.</t>
  </si>
  <si>
    <t>Assumed that all proposed substation work can be accommodated within the boundary of existing grid and primary substations.</t>
  </si>
  <si>
    <t>CBA Option 1</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</si>
  <si>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</si>
  <si>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</si>
  <si>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Option 1(i)</t>
  </si>
  <si>
    <t>1(i)</t>
  </si>
  <si>
    <t>The baseline option is still the optimum solution even with a 10% increment in costs</t>
  </si>
  <si>
    <t>Sensitivity Analysis s of the adopted Baseline option (install 2nd 90MVA grid transformer at Cardiff North) in the event that its implementation costs (and related I&amp;M costs) increased by around 10%</t>
  </si>
  <si>
    <t>This is the optimum solution for creating extra capacity in the Cardiff East/Cardiff North BSP group.</t>
  </si>
  <si>
    <t>Upgrade existing 75/90MVA grid transformers at Cardiff East</t>
  </si>
  <si>
    <t>CBA Option 1(i)</t>
  </si>
  <si>
    <t>To address transformer capacity deficiency in the Cardiff East/Cardiff North BSP group. Forecast demand is beyond firm capacity of this three transformer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</si>
</sst>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8" fontId="4" fillId="0" borderId="3" xfId="0" applyNumberFormat="1" applyFont="1" applyBorder="1" applyAlignment="1">
      <alignment horizontal="lef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231</v>
      </c>
      <c r="C2" s="98" t="s">
        <v>239</v>
      </c>
      <c r="D2" s="98" t="s">
        <v>238</v>
      </c>
      <c r="E2" s="98" t="s">
        <v>232</v>
      </c>
    </row>
    <row r="3" spans="2:5" s="97" customFormat="1" ht="62.25" customHeight="1">
      <c r="B3" s="99" t="s">
        <v>233</v>
      </c>
      <c r="C3" s="99" t="s">
        <v>236</v>
      </c>
      <c r="D3" s="99"/>
      <c r="E3" s="100" t="s">
        <v>237</v>
      </c>
    </row>
    <row r="4" spans="2:5" s="97" customFormat="1" ht="62.25" customHeight="1">
      <c r="B4" s="99" t="s">
        <v>234</v>
      </c>
      <c r="C4" s="99" t="s">
        <v>240</v>
      </c>
      <c r="D4" s="101">
        <v>41352</v>
      </c>
      <c r="E4" s="99" t="s">
        <v>241</v>
      </c>
    </row>
    <row r="5" spans="2:5" s="97" customFormat="1" ht="84" customHeight="1">
      <c r="B5" s="99" t="s">
        <v>235</v>
      </c>
      <c r="C5" s="99" t="s">
        <v>246</v>
      </c>
      <c r="D5" s="101" t="s">
        <v>242</v>
      </c>
      <c r="E5" s="99" t="s">
        <v>243</v>
      </c>
    </row>
    <row r="6" spans="2:5" ht="111" customHeight="1">
      <c r="B6" s="102" t="s">
        <v>244</v>
      </c>
      <c r="C6" s="102" t="s">
        <v>245</v>
      </c>
      <c r="D6" s="103">
        <v>41380</v>
      </c>
      <c r="E6" s="102"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A2" sqref="A2"/>
    </sheetView>
  </sheetViews>
  <sheetFormatPr defaultRowHeight="15"/>
  <cols>
    <col min="1" max="1" width="5.85546875" style="138" customWidth="1"/>
    <col min="2" max="2" width="64.85546875" style="138" customWidth="1"/>
    <col min="3" max="16384" width="9.140625" style="138"/>
  </cols>
  <sheetData>
    <row r="1" spans="1:4" ht="18.75">
      <c r="A1" s="1" t="s">
        <v>354</v>
      </c>
    </row>
    <row r="2" spans="1:4">
      <c r="A2" s="138" t="s">
        <v>78</v>
      </c>
    </row>
    <row r="3" spans="1:4" ht="53.25" customHeight="1">
      <c r="A3" s="138">
        <v>1</v>
      </c>
      <c r="B3" s="166" t="s">
        <v>353</v>
      </c>
      <c r="C3" s="167"/>
      <c r="D3" s="168"/>
    </row>
    <row r="5" spans="1:4">
      <c r="B5" s="139"/>
    </row>
    <row r="6" spans="1:4">
      <c r="B6" s="132"/>
    </row>
    <row r="7" spans="1:4">
      <c r="B7" s="139"/>
    </row>
    <row r="10" spans="1:4">
      <c r="B10" s="134"/>
    </row>
    <row r="15" spans="1:4">
      <c r="B15" s="134"/>
    </row>
  </sheetData>
  <mergeCells count="1">
    <mergeCell ref="B3: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28" sqref="C28"/>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6" t="s">
        <v>79</v>
      </c>
    </row>
    <row r="2" spans="2:3">
      <c r="B2" s="25"/>
    </row>
    <row r="3" spans="2:3">
      <c r="B3" s="25"/>
    </row>
    <row r="4" spans="2:3">
      <c r="B4" s="86" t="s">
        <v>14</v>
      </c>
      <c r="C4" s="86" t="s">
        <v>26</v>
      </c>
    </row>
    <row r="5" spans="2:3" ht="45">
      <c r="B5" s="93" t="s">
        <v>39</v>
      </c>
      <c r="C5" s="30" t="s">
        <v>98</v>
      </c>
    </row>
    <row r="6" spans="2:3">
      <c r="B6" s="93" t="s">
        <v>220</v>
      </c>
      <c r="C6" s="30" t="s">
        <v>221</v>
      </c>
    </row>
    <row r="7" spans="2:3" ht="56.25" customHeight="1">
      <c r="B7" s="94" t="s">
        <v>304</v>
      </c>
      <c r="C7" s="30" t="s">
        <v>338</v>
      </c>
    </row>
    <row r="8" spans="2:3">
      <c r="B8" s="95" t="s">
        <v>305</v>
      </c>
      <c r="C8" s="30" t="s">
        <v>306</v>
      </c>
    </row>
    <row r="9" spans="2:3" ht="30">
      <c r="B9" s="94" t="s">
        <v>227</v>
      </c>
      <c r="C9" s="30" t="s">
        <v>337</v>
      </c>
    </row>
    <row r="10" spans="2:3">
      <c r="B10" s="95" t="s">
        <v>218</v>
      </c>
      <c r="C10" s="30" t="s">
        <v>219</v>
      </c>
    </row>
    <row r="12" spans="2:3">
      <c r="B12" s="25" t="s">
        <v>24</v>
      </c>
    </row>
    <row r="13" spans="2:3">
      <c r="B13" s="90" t="s">
        <v>25</v>
      </c>
    </row>
    <row r="14" spans="2:3">
      <c r="B14" s="91" t="s">
        <v>220</v>
      </c>
    </row>
    <row r="15" spans="2:3">
      <c r="B15" s="85" t="s">
        <v>226</v>
      </c>
    </row>
    <row r="16" spans="2:3">
      <c r="B16" s="92" t="s">
        <v>222</v>
      </c>
    </row>
    <row r="17" spans="2:4">
      <c r="B17" s="25"/>
    </row>
    <row r="18" spans="2:4">
      <c r="B18" s="2" t="s">
        <v>66</v>
      </c>
    </row>
    <row r="19" spans="2:4" ht="19.5" customHeight="1">
      <c r="B19" s="2" t="s">
        <v>223</v>
      </c>
    </row>
    <row r="20" spans="2:4">
      <c r="B20" s="88" t="s">
        <v>228</v>
      </c>
    </row>
    <row r="21" spans="2:4">
      <c r="B21" s="88" t="s">
        <v>229</v>
      </c>
    </row>
    <row r="22" spans="2:4" ht="25.5" customHeight="1">
      <c r="B22" s="87" t="s">
        <v>100</v>
      </c>
    </row>
    <row r="23" spans="2:4" ht="10.5" customHeight="1"/>
    <row r="24" spans="2:4" ht="24.75" customHeight="1">
      <c r="B24" s="88" t="s">
        <v>224</v>
      </c>
      <c r="C24" s="88"/>
      <c r="D24" s="88"/>
    </row>
    <row r="25" spans="2:4" ht="26.25" customHeight="1">
      <c r="B25" s="88" t="s">
        <v>316</v>
      </c>
      <c r="C25" s="88"/>
      <c r="D25" s="88"/>
    </row>
    <row r="26" spans="2:4" ht="32.25" customHeight="1">
      <c r="B26" s="146" t="s">
        <v>225</v>
      </c>
      <c r="C26" s="146"/>
      <c r="D26" s="146"/>
    </row>
    <row r="28" spans="2:4">
      <c r="B28" s="2" t="s">
        <v>99</v>
      </c>
    </row>
    <row r="32" spans="2:4">
      <c r="B32" s="25"/>
    </row>
    <row r="33" spans="2:2">
      <c r="B33" s="89"/>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K9" sqref="K9"/>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58" t="s">
        <v>362</v>
      </c>
      <c r="C2" s="159"/>
      <c r="D2" s="159"/>
      <c r="E2" s="159"/>
      <c r="F2" s="160"/>
      <c r="Z2" s="26" t="s">
        <v>81</v>
      </c>
    </row>
    <row r="3" spans="2:26" ht="24.75" customHeight="1">
      <c r="B3" s="161"/>
      <c r="C3" s="162"/>
      <c r="D3" s="162"/>
      <c r="E3" s="162"/>
      <c r="F3" s="163"/>
    </row>
    <row r="4" spans="2:26" ht="18" customHeight="1">
      <c r="B4" s="25" t="s">
        <v>80</v>
      </c>
      <c r="C4" s="27"/>
      <c r="D4" s="27"/>
      <c r="E4" s="27"/>
      <c r="F4" s="27"/>
    </row>
    <row r="5" spans="2:26" ht="24.75" customHeight="1">
      <c r="B5" s="154"/>
      <c r="C5" s="155"/>
      <c r="D5" s="155"/>
      <c r="E5" s="155"/>
      <c r="F5" s="156"/>
    </row>
    <row r="6" spans="2:26" ht="13.5" customHeight="1">
      <c r="B6" s="27"/>
      <c r="C6" s="27"/>
      <c r="D6" s="27"/>
      <c r="E6" s="27"/>
      <c r="F6" s="27"/>
    </row>
    <row r="7" spans="2:26">
      <c r="B7" s="25" t="s">
        <v>50</v>
      </c>
    </row>
    <row r="8" spans="2:26">
      <c r="B8" s="172" t="s">
        <v>27</v>
      </c>
      <c r="C8" s="173"/>
      <c r="D8" s="164" t="s">
        <v>30</v>
      </c>
      <c r="E8" s="164"/>
      <c r="F8" s="164"/>
    </row>
    <row r="9" spans="2:26" ht="56.25" customHeight="1">
      <c r="B9" s="174" t="s">
        <v>341</v>
      </c>
      <c r="C9" s="175"/>
      <c r="D9" s="165" t="s">
        <v>340</v>
      </c>
      <c r="E9" s="165"/>
      <c r="F9" s="165"/>
    </row>
    <row r="10" spans="2:26" ht="42" customHeight="1">
      <c r="B10" s="174" t="s">
        <v>227</v>
      </c>
      <c r="C10" s="175"/>
      <c r="D10" s="166" t="s">
        <v>348</v>
      </c>
      <c r="E10" s="167"/>
      <c r="F10" s="168"/>
    </row>
    <row r="11" spans="2:26" ht="45.75" customHeight="1">
      <c r="B11" s="174" t="s">
        <v>355</v>
      </c>
      <c r="C11" s="175"/>
      <c r="D11" s="169" t="s">
        <v>358</v>
      </c>
      <c r="E11" s="170"/>
      <c r="F11" s="171"/>
    </row>
    <row r="12" spans="2:26" ht="22.5" customHeight="1">
      <c r="B12" s="152"/>
      <c r="C12" s="153"/>
      <c r="D12" s="157"/>
      <c r="E12" s="157"/>
      <c r="F12" s="157"/>
    </row>
    <row r="13" spans="2:26" ht="22.5" customHeight="1">
      <c r="B13" s="152"/>
      <c r="C13" s="153"/>
      <c r="D13" s="157"/>
      <c r="E13" s="157"/>
      <c r="F13" s="157"/>
    </row>
    <row r="14" spans="2:26" ht="22.5" customHeight="1">
      <c r="B14" s="152"/>
      <c r="C14" s="153"/>
      <c r="D14" s="157"/>
      <c r="E14" s="157"/>
      <c r="F14" s="157"/>
    </row>
    <row r="15" spans="2:26" ht="22.5" customHeight="1">
      <c r="B15" s="152"/>
      <c r="C15" s="153"/>
      <c r="D15" s="157"/>
      <c r="E15" s="157"/>
      <c r="F15" s="157"/>
    </row>
    <row r="16" spans="2:26" ht="22.5" customHeight="1">
      <c r="B16" s="152"/>
      <c r="C16" s="153"/>
      <c r="D16" s="157"/>
      <c r="E16" s="157"/>
      <c r="F16" s="157"/>
    </row>
    <row r="17" spans="2:11" ht="22.5" customHeight="1">
      <c r="B17" s="152"/>
      <c r="C17" s="153"/>
      <c r="D17" s="157"/>
      <c r="E17" s="157"/>
      <c r="F17" s="157"/>
    </row>
    <row r="18" spans="2:11" ht="22.5" customHeight="1">
      <c r="B18" s="152"/>
      <c r="C18" s="153"/>
      <c r="D18" s="157"/>
      <c r="E18" s="157"/>
      <c r="F18" s="157"/>
    </row>
    <row r="19" spans="2:11" ht="22.5" customHeight="1">
      <c r="B19" s="152"/>
      <c r="C19" s="153"/>
      <c r="D19" s="157"/>
      <c r="E19" s="157"/>
      <c r="F19" s="157"/>
    </row>
    <row r="20" spans="2:11" ht="22.5" customHeight="1">
      <c r="B20" s="152"/>
      <c r="C20" s="153"/>
      <c r="D20" s="157"/>
      <c r="E20" s="157"/>
      <c r="F20" s="157"/>
    </row>
    <row r="21" spans="2:11" ht="22.5" customHeight="1">
      <c r="B21" s="152"/>
      <c r="C21" s="153"/>
      <c r="D21" s="157"/>
      <c r="E21" s="157"/>
      <c r="F21" s="157"/>
    </row>
    <row r="22" spans="2:11" ht="22.5" customHeight="1">
      <c r="B22" s="152"/>
      <c r="C22" s="153"/>
      <c r="D22" s="157"/>
      <c r="E22" s="157"/>
      <c r="F22" s="157"/>
    </row>
    <row r="23" spans="2:11" ht="22.5" customHeight="1">
      <c r="B23" s="152"/>
      <c r="C23" s="153"/>
      <c r="D23" s="157"/>
      <c r="E23" s="157"/>
      <c r="F23" s="157"/>
    </row>
    <row r="24" spans="2:11" ht="12.75" customHeight="1">
      <c r="B24" s="28"/>
      <c r="C24" s="28"/>
      <c r="D24" s="29"/>
      <c r="E24" s="29"/>
      <c r="F24" s="29"/>
    </row>
    <row r="25" spans="2:11">
      <c r="B25" s="25" t="s">
        <v>51</v>
      </c>
    </row>
    <row r="26" spans="2:11" ht="38.25" customHeight="1">
      <c r="B26" s="148" t="s">
        <v>48</v>
      </c>
      <c r="C26" s="150" t="s">
        <v>27</v>
      </c>
      <c r="D26" s="150" t="s">
        <v>28</v>
      </c>
      <c r="E26" s="150" t="s">
        <v>30</v>
      </c>
      <c r="F26" s="148" t="s">
        <v>31</v>
      </c>
      <c r="G26" s="147" t="s">
        <v>102</v>
      </c>
      <c r="H26" s="147"/>
      <c r="I26" s="147"/>
      <c r="J26" s="147"/>
      <c r="K26" s="147"/>
    </row>
    <row r="27" spans="2:11">
      <c r="B27" s="149"/>
      <c r="C27" s="151"/>
      <c r="D27" s="151"/>
      <c r="E27" s="151"/>
      <c r="F27" s="149"/>
      <c r="G27" s="63" t="s">
        <v>103</v>
      </c>
      <c r="H27" s="63" t="s">
        <v>104</v>
      </c>
      <c r="I27" s="63" t="s">
        <v>105</v>
      </c>
      <c r="J27" s="63" t="s">
        <v>106</v>
      </c>
      <c r="K27" s="63" t="s">
        <v>107</v>
      </c>
    </row>
    <row r="28" spans="2:11" ht="75">
      <c r="B28" s="142" t="s">
        <v>341</v>
      </c>
      <c r="C28" s="143" t="str">
        <f>D9</f>
        <v>Install 2nd 90MVA grid transformer at Cardiff North.  Install new 33kV switchboard and new 33kV underground cable circuit between Cardiff North and Cyncoed.</v>
      </c>
      <c r="D28" s="141" t="s">
        <v>29</v>
      </c>
      <c r="E28" s="143" t="s">
        <v>359</v>
      </c>
      <c r="F28" s="141"/>
      <c r="G28" s="144"/>
      <c r="H28" s="144"/>
      <c r="I28" s="144"/>
      <c r="J28" s="144"/>
      <c r="K28" s="141"/>
    </row>
    <row r="29" spans="2:11" ht="27.75" customHeight="1">
      <c r="B29" s="142">
        <v>1</v>
      </c>
      <c r="C29" s="143" t="s">
        <v>227</v>
      </c>
      <c r="D29" s="141" t="s">
        <v>81</v>
      </c>
      <c r="E29" s="143" t="s">
        <v>339</v>
      </c>
      <c r="F29" s="141"/>
      <c r="G29" s="144">
        <f>'Option 1'!$C$4</f>
        <v>-0.95614114039324982</v>
      </c>
      <c r="H29" s="144">
        <f>'Option 1'!$C$5</f>
        <v>-1.1828605325356396</v>
      </c>
      <c r="I29" s="144">
        <f>'Option 1'!$C$6</f>
        <v>-1.3373858115950978</v>
      </c>
      <c r="J29" s="144">
        <f>'Option 1'!C7</f>
        <v>-1.4859614784981661</v>
      </c>
      <c r="K29" s="145"/>
    </row>
    <row r="30" spans="2:11" ht="90">
      <c r="B30" s="142" t="s">
        <v>356</v>
      </c>
      <c r="C30" s="143" t="str">
        <f>D11</f>
        <v>Sensitivity Analysis s of the adopted Baseline option (install 2nd 90MVA grid transformer at Cardiff North) in the event that its implementation costs (and related I&amp;M costs) increased by around 10%</v>
      </c>
      <c r="D30" s="141" t="s">
        <v>81</v>
      </c>
      <c r="E30" s="143" t="s">
        <v>357</v>
      </c>
      <c r="F30" s="141"/>
      <c r="G30" s="144">
        <f>'Option 1 (i)'!$C4</f>
        <v>-0.77244619021657723</v>
      </c>
      <c r="H30" s="144">
        <f>'Option 1 (i)'!$C5</f>
        <v>-0.9582319861726305</v>
      </c>
      <c r="I30" s="144">
        <f>'Option 1 (i)'!$C6</f>
        <v>-1.0849391735144283</v>
      </c>
      <c r="J30" s="144">
        <f>'Option 1 (i)'!$C7</f>
        <v>-1.2069227541037981</v>
      </c>
      <c r="K30" s="141"/>
    </row>
    <row r="31" spans="2:11" ht="27.75" customHeight="1">
      <c r="B31" s="142">
        <v>2</v>
      </c>
      <c r="C31" s="141"/>
      <c r="D31" s="141"/>
      <c r="E31" s="143"/>
      <c r="F31" s="141"/>
      <c r="G31" s="144"/>
      <c r="H31" s="144"/>
      <c r="I31" s="144"/>
      <c r="J31" s="144"/>
      <c r="K31" s="141"/>
    </row>
    <row r="32" spans="2:11" ht="27.75" customHeight="1">
      <c r="B32" s="142">
        <v>3</v>
      </c>
      <c r="C32" s="141"/>
      <c r="D32" s="141"/>
      <c r="E32" s="143"/>
      <c r="F32" s="141"/>
      <c r="G32" s="144"/>
      <c r="H32" s="144"/>
      <c r="I32" s="144"/>
      <c r="J32" s="144"/>
      <c r="K32" s="141"/>
    </row>
    <row r="37" spans="2:2">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9:F29 B31:K32 B30:D30 F30:K30">
    <cfRule type="expression" dxfId="5" priority="12">
      <formula>$D29="adopted"</formula>
    </cfRule>
  </conditionalFormatting>
  <conditionalFormatting sqref="G29:K29">
    <cfRule type="expression" dxfId="4" priority="9">
      <formula>$D29="adopted"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1" t="s">
        <v>86</v>
      </c>
      <c r="C1" s="21"/>
      <c r="D1" s="21"/>
      <c r="E1" s="21"/>
      <c r="F1" s="31"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1"/>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0">
        <v>4.8300000000000003E-2</v>
      </c>
      <c r="D3" s="108" t="s">
        <v>297</v>
      </c>
      <c r="E3" s="21"/>
      <c r="F3" s="74"/>
      <c r="G3" s="126"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313</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314</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205</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208</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206</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310</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311</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207</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312</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76" t="s">
        <v>75</v>
      </c>
      <c r="C13" s="177"/>
      <c r="D13" s="125" t="s">
        <v>328</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78"/>
      <c r="C14" s="179"/>
      <c r="D14" s="41" t="s">
        <v>109</v>
      </c>
      <c r="E14" s="21"/>
      <c r="F14" s="64"/>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80" t="s">
        <v>329</v>
      </c>
      <c r="C15" s="40" t="s">
        <v>322</v>
      </c>
      <c r="D15" s="124">
        <v>1.3408686121386491</v>
      </c>
      <c r="E15" s="21"/>
      <c r="F15" s="67" t="s">
        <v>92</v>
      </c>
      <c r="G15" s="37"/>
      <c r="H15" s="37"/>
      <c r="I15" s="73"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80"/>
      <c r="C16" s="40" t="s">
        <v>323</v>
      </c>
      <c r="D16" s="124">
        <v>1.3004251926654264</v>
      </c>
      <c r="E16" s="80"/>
      <c r="F16" s="68" t="s">
        <v>157</v>
      </c>
      <c r="G16" s="37"/>
      <c r="H16" s="37"/>
      <c r="I16" s="73" t="s">
        <v>330</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80"/>
      <c r="C17" s="40" t="s">
        <v>324</v>
      </c>
      <c r="D17" s="124">
        <v>1.2670349113192076</v>
      </c>
      <c r="E17" s="80"/>
      <c r="F17" s="67" t="s">
        <v>210</v>
      </c>
      <c r="G17" s="69"/>
      <c r="H17" s="69"/>
      <c r="I17" s="76" t="s">
        <v>204</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80"/>
      <c r="C18" s="40" t="s">
        <v>325</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0"/>
      <c r="C19" s="40" t="s">
        <v>326</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0"/>
      <c r="C20" s="40" t="s">
        <v>327</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0"/>
      <c r="C21" s="40" t="s">
        <v>253</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0"/>
      <c r="C22" s="40" t="s">
        <v>254</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0"/>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0"/>
      <c r="C24" s="40" t="s">
        <v>109</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317</v>
      </c>
    </row>
    <row r="28" spans="1:59">
      <c r="B28" s="20" t="s">
        <v>250</v>
      </c>
      <c r="E28" s="71"/>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0"/>
    </row>
    <row r="33" spans="2:5" ht="47.25" customHeight="1">
      <c r="D33" s="105" t="s">
        <v>293</v>
      </c>
    </row>
    <row r="34" spans="2:5">
      <c r="B34" s="110" t="s">
        <v>247</v>
      </c>
      <c r="C34" s="20" t="s">
        <v>253</v>
      </c>
      <c r="D34" s="20">
        <f>0.58982*1000</f>
        <v>589.82000000000005</v>
      </c>
      <c r="E34" s="20" t="s">
        <v>294</v>
      </c>
    </row>
    <row r="35" spans="2:5">
      <c r="B35" s="110" t="s">
        <v>248</v>
      </c>
      <c r="C35" s="20" t="s">
        <v>254</v>
      </c>
      <c r="D35" s="70">
        <f>D34-$D$78</f>
        <v>575.32450000000006</v>
      </c>
    </row>
    <row r="36" spans="2:5">
      <c r="B36" s="110" t="s">
        <v>249</v>
      </c>
      <c r="C36" s="20" t="s">
        <v>74</v>
      </c>
      <c r="D36" s="70">
        <f t="shared" ref="D36:D73" si="2">D35-$D$78</f>
        <v>560.82900000000006</v>
      </c>
    </row>
    <row r="37" spans="2:5">
      <c r="C37" s="20" t="s">
        <v>109</v>
      </c>
      <c r="D37" s="70">
        <f t="shared" si="2"/>
        <v>546.33350000000007</v>
      </c>
    </row>
    <row r="38" spans="2:5">
      <c r="C38" s="20" t="s">
        <v>255</v>
      </c>
      <c r="D38" s="70">
        <f t="shared" si="2"/>
        <v>531.83800000000008</v>
      </c>
    </row>
    <row r="39" spans="2:5">
      <c r="C39" s="20" t="s">
        <v>256</v>
      </c>
      <c r="D39" s="70">
        <f t="shared" si="2"/>
        <v>517.34250000000009</v>
      </c>
    </row>
    <row r="40" spans="2:5">
      <c r="C40" s="20" t="s">
        <v>257</v>
      </c>
      <c r="D40" s="70">
        <f t="shared" si="2"/>
        <v>502.84700000000009</v>
      </c>
    </row>
    <row r="41" spans="2:5">
      <c r="C41" s="20" t="s">
        <v>258</v>
      </c>
      <c r="D41" s="70">
        <f t="shared" si="2"/>
        <v>488.3515000000001</v>
      </c>
    </row>
    <row r="42" spans="2:5">
      <c r="C42" s="20" t="s">
        <v>259</v>
      </c>
      <c r="D42" s="70">
        <f t="shared" si="2"/>
        <v>473.85600000000011</v>
      </c>
    </row>
    <row r="43" spans="2:5">
      <c r="C43" s="20" t="s">
        <v>260</v>
      </c>
      <c r="D43" s="70">
        <f t="shared" si="2"/>
        <v>459.36050000000012</v>
      </c>
    </row>
    <row r="44" spans="2:5">
      <c r="C44" s="20" t="s">
        <v>261</v>
      </c>
      <c r="D44" s="70">
        <f t="shared" si="2"/>
        <v>444.86500000000012</v>
      </c>
    </row>
    <row r="45" spans="2:5">
      <c r="C45" s="20" t="s">
        <v>262</v>
      </c>
      <c r="D45" s="70">
        <f t="shared" si="2"/>
        <v>430.36950000000013</v>
      </c>
    </row>
    <row r="46" spans="2:5">
      <c r="C46" s="20" t="s">
        <v>263</v>
      </c>
      <c r="D46" s="70">
        <f t="shared" si="2"/>
        <v>415.87400000000014</v>
      </c>
    </row>
    <row r="47" spans="2:5">
      <c r="C47" s="20" t="s">
        <v>264</v>
      </c>
      <c r="D47" s="70">
        <f t="shared" si="2"/>
        <v>401.37850000000014</v>
      </c>
    </row>
    <row r="48" spans="2:5">
      <c r="C48" s="20" t="s">
        <v>265</v>
      </c>
      <c r="D48" s="70">
        <f t="shared" si="2"/>
        <v>386.88300000000015</v>
      </c>
    </row>
    <row r="49" spans="3:4">
      <c r="C49" s="20" t="s">
        <v>266</v>
      </c>
      <c r="D49" s="70">
        <f t="shared" si="2"/>
        <v>372.38750000000016</v>
      </c>
    </row>
    <row r="50" spans="3:4">
      <c r="C50" s="20" t="s">
        <v>267</v>
      </c>
      <c r="D50" s="70">
        <f t="shared" si="2"/>
        <v>357.89200000000017</v>
      </c>
    </row>
    <row r="51" spans="3:4">
      <c r="C51" s="20" t="s">
        <v>268</v>
      </c>
      <c r="D51" s="70">
        <f t="shared" si="2"/>
        <v>343.39650000000017</v>
      </c>
    </row>
    <row r="52" spans="3:4">
      <c r="C52" s="20" t="s">
        <v>269</v>
      </c>
      <c r="D52" s="70">
        <f t="shared" si="2"/>
        <v>328.90100000000018</v>
      </c>
    </row>
    <row r="53" spans="3:4">
      <c r="C53" s="20" t="s">
        <v>270</v>
      </c>
      <c r="D53" s="70">
        <f t="shared" si="2"/>
        <v>314.40550000000019</v>
      </c>
    </row>
    <row r="54" spans="3:4">
      <c r="C54" s="20" t="s">
        <v>271</v>
      </c>
      <c r="D54" s="70">
        <f t="shared" si="2"/>
        <v>299.9100000000002</v>
      </c>
    </row>
    <row r="55" spans="3:4">
      <c r="C55" s="20" t="s">
        <v>272</v>
      </c>
      <c r="D55" s="70">
        <f t="shared" si="2"/>
        <v>285.4145000000002</v>
      </c>
    </row>
    <row r="56" spans="3:4">
      <c r="C56" s="20" t="s">
        <v>273</v>
      </c>
      <c r="D56" s="70">
        <f t="shared" si="2"/>
        <v>270.91900000000021</v>
      </c>
    </row>
    <row r="57" spans="3:4">
      <c r="C57" s="20" t="s">
        <v>274</v>
      </c>
      <c r="D57" s="70">
        <f t="shared" si="2"/>
        <v>256.42350000000022</v>
      </c>
    </row>
    <row r="58" spans="3:4">
      <c r="C58" s="20" t="s">
        <v>275</v>
      </c>
      <c r="D58" s="70">
        <f t="shared" si="2"/>
        <v>241.92800000000022</v>
      </c>
    </row>
    <row r="59" spans="3:4">
      <c r="C59" s="20" t="s">
        <v>276</v>
      </c>
      <c r="D59" s="70">
        <f t="shared" si="2"/>
        <v>227.43250000000023</v>
      </c>
    </row>
    <row r="60" spans="3:4">
      <c r="C60" s="20" t="s">
        <v>277</v>
      </c>
      <c r="D60" s="70">
        <f t="shared" si="2"/>
        <v>212.93700000000024</v>
      </c>
    </row>
    <row r="61" spans="3:4">
      <c r="C61" s="20" t="s">
        <v>278</v>
      </c>
      <c r="D61" s="70">
        <f t="shared" si="2"/>
        <v>198.44150000000025</v>
      </c>
    </row>
    <row r="62" spans="3:4">
      <c r="C62" s="20" t="s">
        <v>279</v>
      </c>
      <c r="D62" s="70">
        <f t="shared" si="2"/>
        <v>183.94600000000025</v>
      </c>
    </row>
    <row r="63" spans="3:4">
      <c r="C63" s="20" t="s">
        <v>280</v>
      </c>
      <c r="D63" s="70">
        <f t="shared" si="2"/>
        <v>169.45050000000026</v>
      </c>
    </row>
    <row r="64" spans="3:4">
      <c r="C64" s="20" t="s">
        <v>281</v>
      </c>
      <c r="D64" s="70">
        <f t="shared" si="2"/>
        <v>154.95500000000027</v>
      </c>
    </row>
    <row r="65" spans="3:5">
      <c r="C65" s="20" t="s">
        <v>282</v>
      </c>
      <c r="D65" s="70">
        <f t="shared" si="2"/>
        <v>140.45950000000028</v>
      </c>
    </row>
    <row r="66" spans="3:5">
      <c r="C66" s="20" t="s">
        <v>283</v>
      </c>
      <c r="D66" s="70">
        <f t="shared" si="2"/>
        <v>125.96400000000027</v>
      </c>
    </row>
    <row r="67" spans="3:5">
      <c r="C67" s="20" t="s">
        <v>284</v>
      </c>
      <c r="D67" s="70">
        <f t="shared" si="2"/>
        <v>111.46850000000026</v>
      </c>
    </row>
    <row r="68" spans="3:5">
      <c r="C68" s="20" t="s">
        <v>285</v>
      </c>
      <c r="D68" s="70">
        <f t="shared" si="2"/>
        <v>96.973000000000255</v>
      </c>
    </row>
    <row r="69" spans="3:5">
      <c r="C69" s="20" t="s">
        <v>286</v>
      </c>
      <c r="D69" s="70">
        <f t="shared" si="2"/>
        <v>82.477500000000248</v>
      </c>
    </row>
    <row r="70" spans="3:5">
      <c r="C70" s="20" t="s">
        <v>287</v>
      </c>
      <c r="D70" s="70">
        <f t="shared" si="2"/>
        <v>67.982000000000241</v>
      </c>
    </row>
    <row r="71" spans="3:5">
      <c r="C71" s="20" t="s">
        <v>288</v>
      </c>
      <c r="D71" s="70">
        <f t="shared" si="2"/>
        <v>53.486500000000241</v>
      </c>
    </row>
    <row r="72" spans="3:5">
      <c r="C72" s="20" t="s">
        <v>289</v>
      </c>
      <c r="D72" s="70">
        <f t="shared" si="2"/>
        <v>38.991000000000241</v>
      </c>
    </row>
    <row r="73" spans="3:5">
      <c r="C73" s="20" t="s">
        <v>290</v>
      </c>
      <c r="D73" s="70">
        <f t="shared" si="2"/>
        <v>24.495500000000241</v>
      </c>
    </row>
    <row r="74" spans="3:5">
      <c r="C74" s="20" t="s">
        <v>291</v>
      </c>
      <c r="D74" s="70">
        <v>10</v>
      </c>
    </row>
    <row r="75" spans="3:5">
      <c r="C75" s="20" t="s">
        <v>292</v>
      </c>
      <c r="D75" s="70">
        <f>D73-D78</f>
        <v>10.00000000000024</v>
      </c>
      <c r="E75" s="20" t="s">
        <v>295</v>
      </c>
    </row>
    <row r="78" spans="3:5">
      <c r="D78" s="106">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349</v>
      </c>
      <c r="C1" s="3" t="s">
        <v>303</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5" t="s">
        <v>11</v>
      </c>
      <c r="B7" s="60" t="s">
        <v>159</v>
      </c>
      <c r="C7" s="59"/>
      <c r="D7" s="60" t="s">
        <v>40</v>
      </c>
      <c r="E7" s="61">
        <v>0</v>
      </c>
      <c r="F7" s="61">
        <v>0</v>
      </c>
      <c r="G7" s="61">
        <v>-0.79235898520821413</v>
      </c>
      <c r="H7" s="61">
        <v>-1.4297530680696884</v>
      </c>
      <c r="I7" s="61">
        <v>-0.47470361585225385</v>
      </c>
      <c r="J7" s="61">
        <v>0</v>
      </c>
      <c r="K7" s="61">
        <v>0</v>
      </c>
      <c r="L7" s="61">
        <v>0</v>
      </c>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0"/>
      <c r="AY7" s="60"/>
      <c r="AZ7" s="60"/>
      <c r="BA7" s="60"/>
      <c r="BB7" s="60"/>
      <c r="BC7" s="60"/>
      <c r="BD7" s="60"/>
    </row>
    <row r="8" spans="1:56">
      <c r="A8" s="186"/>
      <c r="B8" s="60" t="s">
        <v>176</v>
      </c>
      <c r="C8" s="59"/>
      <c r="D8" s="60" t="s">
        <v>40</v>
      </c>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0"/>
      <c r="AY8" s="60"/>
      <c r="AZ8" s="60"/>
      <c r="BA8" s="60"/>
      <c r="BB8" s="60"/>
      <c r="BC8" s="60"/>
      <c r="BD8" s="60"/>
    </row>
    <row r="9" spans="1:56">
      <c r="A9" s="186"/>
      <c r="B9" s="60" t="s">
        <v>198</v>
      </c>
      <c r="C9" s="59"/>
      <c r="D9" s="60" t="s">
        <v>40</v>
      </c>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0"/>
      <c r="AY9" s="60"/>
      <c r="AZ9" s="60"/>
      <c r="BA9" s="60"/>
      <c r="BB9" s="60"/>
      <c r="BC9" s="60"/>
      <c r="BD9" s="60"/>
    </row>
    <row r="10" spans="1:56">
      <c r="A10" s="186"/>
      <c r="B10" s="60" t="s">
        <v>198</v>
      </c>
      <c r="C10" s="59"/>
      <c r="D10" s="60" t="s">
        <v>40</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0"/>
      <c r="AY10" s="60"/>
      <c r="AZ10" s="60"/>
      <c r="BA10" s="60"/>
      <c r="BB10" s="60"/>
      <c r="BC10" s="60"/>
      <c r="BD10" s="60"/>
    </row>
    <row r="11" spans="1:56">
      <c r="A11" s="186"/>
      <c r="B11" s="60" t="s">
        <v>198</v>
      </c>
      <c r="C11" s="59"/>
      <c r="D11" s="60" t="s">
        <v>40</v>
      </c>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0"/>
      <c r="AY11" s="60"/>
      <c r="AZ11" s="60"/>
      <c r="BA11" s="60"/>
      <c r="BB11" s="60"/>
      <c r="BC11" s="60"/>
      <c r="BD11" s="60"/>
    </row>
    <row r="12" spans="1:56" ht="15.75" thickBot="1">
      <c r="A12" s="187"/>
      <c r="B12" s="122" t="s">
        <v>197</v>
      </c>
      <c r="C12" s="57"/>
      <c r="D12" s="123" t="s">
        <v>40</v>
      </c>
      <c r="E12" s="58">
        <f>SUM(E7:E11)</f>
        <v>0</v>
      </c>
      <c r="F12" s="58">
        <f t="shared" ref="F12:AW12" si="0">SUM(F7:F11)</f>
        <v>0</v>
      </c>
      <c r="G12" s="58">
        <f t="shared" si="0"/>
        <v>-0.79235898520821413</v>
      </c>
      <c r="H12" s="58">
        <f t="shared" si="0"/>
        <v>-1.4297530680696884</v>
      </c>
      <c r="I12" s="58">
        <f t="shared" si="0"/>
        <v>-0.47470361585225385</v>
      </c>
      <c r="J12" s="58">
        <f t="shared" si="0"/>
        <v>0</v>
      </c>
      <c r="K12" s="58">
        <f t="shared" si="0"/>
        <v>0</v>
      </c>
      <c r="L12" s="58">
        <f t="shared" si="0"/>
        <v>0</v>
      </c>
      <c r="M12" s="58">
        <f t="shared" si="0"/>
        <v>0</v>
      </c>
      <c r="N12" s="58">
        <f t="shared" si="0"/>
        <v>0</v>
      </c>
      <c r="O12" s="58">
        <f t="shared" si="0"/>
        <v>0</v>
      </c>
      <c r="P12" s="58">
        <f t="shared" si="0"/>
        <v>0</v>
      </c>
      <c r="Q12" s="58">
        <f t="shared" si="0"/>
        <v>0</v>
      </c>
      <c r="R12" s="58">
        <f t="shared" si="0"/>
        <v>0</v>
      </c>
      <c r="S12" s="58">
        <f t="shared" si="0"/>
        <v>0</v>
      </c>
      <c r="T12" s="58">
        <f t="shared" si="0"/>
        <v>0</v>
      </c>
      <c r="U12" s="58">
        <f t="shared" si="0"/>
        <v>0</v>
      </c>
      <c r="V12" s="58">
        <f t="shared" si="0"/>
        <v>0</v>
      </c>
      <c r="W12" s="58">
        <f t="shared" si="0"/>
        <v>0</v>
      </c>
      <c r="X12" s="58">
        <f t="shared" si="0"/>
        <v>0</v>
      </c>
      <c r="Y12" s="58">
        <f t="shared" si="0"/>
        <v>0</v>
      </c>
      <c r="Z12" s="58">
        <f t="shared" si="0"/>
        <v>0</v>
      </c>
      <c r="AA12" s="58">
        <f t="shared" si="0"/>
        <v>0</v>
      </c>
      <c r="AB12" s="58">
        <f t="shared" si="0"/>
        <v>0</v>
      </c>
      <c r="AC12" s="58">
        <f t="shared" si="0"/>
        <v>0</v>
      </c>
      <c r="AD12" s="58">
        <f t="shared" si="0"/>
        <v>0</v>
      </c>
      <c r="AE12" s="58">
        <f t="shared" si="0"/>
        <v>0</v>
      </c>
      <c r="AF12" s="58">
        <f t="shared" si="0"/>
        <v>0</v>
      </c>
      <c r="AG12" s="58">
        <f t="shared" si="0"/>
        <v>0</v>
      </c>
      <c r="AH12" s="58">
        <f t="shared" si="0"/>
        <v>0</v>
      </c>
      <c r="AI12" s="58">
        <f t="shared" si="0"/>
        <v>0</v>
      </c>
      <c r="AJ12" s="58">
        <f t="shared" si="0"/>
        <v>0</v>
      </c>
      <c r="AK12" s="58">
        <f t="shared" si="0"/>
        <v>0</v>
      </c>
      <c r="AL12" s="58">
        <f t="shared" si="0"/>
        <v>0</v>
      </c>
      <c r="AM12" s="58">
        <f t="shared" si="0"/>
        <v>0</v>
      </c>
      <c r="AN12" s="58">
        <f t="shared" si="0"/>
        <v>0</v>
      </c>
      <c r="AO12" s="58">
        <f t="shared" si="0"/>
        <v>0</v>
      </c>
      <c r="AP12" s="58">
        <f t="shared" si="0"/>
        <v>0</v>
      </c>
      <c r="AQ12" s="58">
        <f t="shared" si="0"/>
        <v>0</v>
      </c>
      <c r="AR12" s="58">
        <f t="shared" si="0"/>
        <v>0</v>
      </c>
      <c r="AS12" s="58">
        <f t="shared" si="0"/>
        <v>0</v>
      </c>
      <c r="AT12" s="58">
        <f t="shared" si="0"/>
        <v>0</v>
      </c>
      <c r="AU12" s="58">
        <f t="shared" si="0"/>
        <v>0</v>
      </c>
      <c r="AV12" s="58">
        <f t="shared" si="0"/>
        <v>0</v>
      </c>
      <c r="AW12" s="58">
        <f t="shared" si="0"/>
        <v>0</v>
      </c>
      <c r="AX12" s="60"/>
      <c r="AY12" s="60"/>
      <c r="AZ12" s="60"/>
      <c r="BA12" s="60"/>
      <c r="BB12" s="60"/>
      <c r="BC12" s="60"/>
      <c r="BD12" s="60"/>
    </row>
    <row r="13" spans="1:56" ht="12.75" customHeight="1">
      <c r="A13" s="181" t="s">
        <v>308</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82"/>
      <c r="B14" s="9" t="s">
        <v>202</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82"/>
      <c r="B15" s="9" t="s">
        <v>298</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82"/>
      <c r="B16" s="9" t="s">
        <v>299</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82"/>
      <c r="B17" s="4" t="s">
        <v>203</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82"/>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82"/>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82"/>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82"/>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82"/>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82"/>
      <c r="B23" s="9" t="s">
        <v>211</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83"/>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217</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84" t="s">
        <v>307</v>
      </c>
      <c r="B29" s="4" t="s">
        <v>212</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84"/>
      <c r="B30" s="4" t="s">
        <v>213</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84"/>
      <c r="B31" s="4" t="s">
        <v>214</v>
      </c>
      <c r="D31" s="4"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84"/>
      <c r="B32" s="4" t="s">
        <v>215</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84"/>
      <c r="B33" s="4" t="s">
        <v>331</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84"/>
      <c r="B34" s="4" t="s">
        <v>332</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84"/>
      <c r="B35" s="4" t="s">
        <v>333</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84"/>
      <c r="B36" s="4" t="s">
        <v>216</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334</v>
      </c>
    </row>
    <row r="40" spans="1:56">
      <c r="B40" s="127" t="s">
        <v>155</v>
      </c>
    </row>
    <row r="41" spans="1:56">
      <c r="B41" s="4" t="s">
        <v>318</v>
      </c>
    </row>
    <row r="42" spans="1:56">
      <c r="B42" s="4" t="s">
        <v>335</v>
      </c>
    </row>
    <row r="43" spans="1:56" ht="16.5">
      <c r="A43" s="83">
        <v>2</v>
      </c>
      <c r="B43" s="67" t="s">
        <v>154</v>
      </c>
    </row>
    <row r="48" spans="1:56">
      <c r="C48" s="35"/>
    </row>
    <row r="113" spans="2:2">
      <c r="B113" s="4" t="s">
        <v>198</v>
      </c>
    </row>
    <row r="114" spans="2:2">
      <c r="B114" s="4" t="s">
        <v>197</v>
      </c>
    </row>
    <row r="115" spans="2:2">
      <c r="B115" s="4" t="s">
        <v>319</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D29"/>
  <sheetViews>
    <sheetView workbookViewId="0">
      <selection activeCell="B13" sqref="B13"/>
    </sheetView>
  </sheetViews>
  <sheetFormatPr defaultRowHeight="15"/>
  <cols>
    <col min="1" max="1" width="5.85546875" customWidth="1"/>
    <col min="2" max="2" width="64.85546875" customWidth="1"/>
  </cols>
  <sheetData>
    <row r="1" spans="1:3" ht="18.75">
      <c r="A1" s="1" t="s">
        <v>302</v>
      </c>
    </row>
    <row r="2" spans="1:3">
      <c r="A2" t="s">
        <v>78</v>
      </c>
    </row>
    <row r="3" spans="1:3">
      <c r="A3">
        <v>1</v>
      </c>
      <c r="B3" t="s">
        <v>342</v>
      </c>
    </row>
    <row r="4" spans="1:3">
      <c r="A4">
        <v>2</v>
      </c>
      <c r="B4" t="s">
        <v>345</v>
      </c>
    </row>
    <row r="5" spans="1:3">
      <c r="A5">
        <v>3</v>
      </c>
      <c r="B5" s="139" t="s">
        <v>350</v>
      </c>
      <c r="C5" s="133"/>
    </row>
    <row r="6" spans="1:3">
      <c r="A6">
        <v>4</v>
      </c>
      <c r="B6" s="132" t="s">
        <v>351</v>
      </c>
      <c r="C6" s="131"/>
    </row>
    <row r="7" spans="1:3">
      <c r="B7" s="130"/>
      <c r="C7" s="129"/>
    </row>
    <row r="8" spans="1:3">
      <c r="B8" s="132"/>
      <c r="C8" s="136"/>
    </row>
    <row r="9" spans="1:3" s="138" customFormat="1">
      <c r="B9" s="132"/>
      <c r="C9" s="136"/>
    </row>
    <row r="10" spans="1:3">
      <c r="B10" s="137"/>
      <c r="C10" s="136"/>
    </row>
    <row r="11" spans="1:3">
      <c r="B11" s="130"/>
      <c r="C11" s="129"/>
    </row>
    <row r="12" spans="1:3" s="138" customFormat="1">
      <c r="B12" s="132"/>
      <c r="C12" s="136"/>
    </row>
    <row r="13" spans="1:3">
      <c r="B13" s="132"/>
      <c r="C13" s="136"/>
    </row>
    <row r="14" spans="1:3">
      <c r="B14" s="132"/>
      <c r="C14" s="136"/>
    </row>
    <row r="15" spans="1:3">
      <c r="B15" s="137"/>
      <c r="C15" s="137"/>
    </row>
    <row r="16" spans="1:3">
      <c r="B16" s="130"/>
      <c r="C16" s="129"/>
    </row>
    <row r="17" spans="2:4">
      <c r="B17" s="132"/>
      <c r="C17" s="135"/>
    </row>
    <row r="18" spans="2:4">
      <c r="B18" s="132"/>
      <c r="C18" s="135"/>
    </row>
    <row r="19" spans="2:4">
      <c r="B19" s="132"/>
      <c r="C19" s="135"/>
      <c r="D19" s="138"/>
    </row>
    <row r="22" spans="2:4">
      <c r="B22" s="134"/>
    </row>
    <row r="27" spans="2:4">
      <c r="B27" s="134"/>
    </row>
    <row r="29" spans="2:4">
      <c r="B29" s="13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 sqref="C2"/>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352</v>
      </c>
      <c r="C1" s="3" t="s">
        <v>360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-0.95614114039324982</v>
      </c>
      <c r="D4" s="9"/>
      <c r="E4" s="9"/>
      <c r="F4" s="84"/>
      <c r="G4" s="9"/>
      <c r="I4" s="39"/>
      <c r="AQ4" s="22"/>
      <c r="AR4" s="22"/>
      <c r="AS4" s="22"/>
      <c r="AT4" s="22"/>
      <c r="AU4" s="22"/>
      <c r="AV4" s="22"/>
      <c r="AW4" s="22"/>
      <c r="AX4" s="22"/>
      <c r="AY4" s="22"/>
      <c r="AZ4" s="22"/>
      <c r="BA4" s="22"/>
      <c r="BB4" s="22"/>
      <c r="BC4" s="22"/>
      <c r="BD4" s="22"/>
    </row>
    <row r="5" spans="1:56">
      <c r="B5" s="47">
        <v>24</v>
      </c>
      <c r="C5" s="43">
        <f>INDEX($E$81:$BD$81,1,$C$9+$B5-1)</f>
        <v>-1.1828605325356396</v>
      </c>
      <c r="D5" s="18"/>
      <c r="E5" s="62"/>
      <c r="F5" s="9"/>
      <c r="G5" s="9"/>
      <c r="AQ5" s="22"/>
      <c r="AR5" s="22"/>
      <c r="AS5" s="22"/>
      <c r="AT5" s="22"/>
      <c r="AU5" s="22"/>
      <c r="AV5" s="22"/>
      <c r="AW5" s="22"/>
      <c r="AX5" s="22"/>
      <c r="AY5" s="22"/>
      <c r="AZ5" s="22"/>
      <c r="BA5" s="22"/>
      <c r="BB5" s="22"/>
      <c r="BC5" s="22"/>
      <c r="BD5" s="22"/>
    </row>
    <row r="6" spans="1:56">
      <c r="B6" s="47">
        <v>32</v>
      </c>
      <c r="C6" s="43">
        <f>INDEX($E$81:$BD$81,1,$C$9+$B6-1)</f>
        <v>-1.3373858115950978</v>
      </c>
      <c r="D6" s="9"/>
      <c r="E6" s="9"/>
      <c r="F6" s="9"/>
      <c r="G6" s="9"/>
      <c r="AQ6" s="22"/>
      <c r="AR6" s="22"/>
      <c r="AS6" s="22"/>
      <c r="AT6" s="22"/>
      <c r="AU6" s="22"/>
      <c r="AV6" s="22"/>
      <c r="AW6" s="22"/>
      <c r="AX6" s="22"/>
      <c r="AY6" s="22"/>
      <c r="AZ6" s="22"/>
      <c r="BA6" s="22"/>
      <c r="BB6" s="22"/>
      <c r="BC6" s="22"/>
      <c r="BD6" s="22"/>
    </row>
    <row r="7" spans="1:56">
      <c r="B7" s="47">
        <v>45</v>
      </c>
      <c r="C7" s="43">
        <f>INDEX($E$81:$BD$81,1,$C$9+$B7-1)</f>
        <v>-1.4859614784981661</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0" t="s">
        <v>159</v>
      </c>
      <c r="C13" s="59"/>
      <c r="D13" s="60" t="s">
        <v>40</v>
      </c>
      <c r="E13" s="61">
        <v>0</v>
      </c>
      <c r="F13" s="61">
        <v>0</v>
      </c>
      <c r="G13" s="61">
        <v>-0.9321870414214285</v>
      </c>
      <c r="H13" s="61">
        <v>-1.7871913350871105</v>
      </c>
      <c r="I13" s="61">
        <v>-1.4500037720577934</v>
      </c>
      <c r="J13" s="61">
        <v>0</v>
      </c>
      <c r="K13" s="61">
        <v>0</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86"/>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86"/>
      <c r="B15" s="60" t="s">
        <v>198</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6"/>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6"/>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7"/>
      <c r="B18" s="122" t="s">
        <v>197</v>
      </c>
      <c r="C18" s="128"/>
      <c r="D18" s="123" t="s">
        <v>40</v>
      </c>
      <c r="E18" s="58">
        <f>SUM(E13:E17)</f>
        <v>0</v>
      </c>
      <c r="F18" s="58">
        <f t="shared" ref="F18:AW18" si="0">SUM(F13:F17)</f>
        <v>0</v>
      </c>
      <c r="G18" s="58">
        <f t="shared" si="0"/>
        <v>-0.9321870414214285</v>
      </c>
      <c r="H18" s="58">
        <f t="shared" si="0"/>
        <v>-1.7871913350871105</v>
      </c>
      <c r="I18" s="58">
        <f t="shared" si="0"/>
        <v>-1.4500037720577934</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8" t="s">
        <v>301</v>
      </c>
      <c r="B19" s="60" t="s">
        <v>159</v>
      </c>
      <c r="C19" s="8"/>
      <c r="D19" s="9" t="s">
        <v>40</v>
      </c>
      <c r="E19" s="32"/>
      <c r="F19" s="32"/>
      <c r="G19" s="32">
        <f>'Baseline scenario'!G7*-1</f>
        <v>0.79235898520821413</v>
      </c>
      <c r="H19" s="32">
        <f>'Baseline scenario'!H7*-1</f>
        <v>1.4297530680696884</v>
      </c>
      <c r="I19" s="32">
        <f>'Baseline scenario'!I7*-1</f>
        <v>0.47470361585225385</v>
      </c>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88"/>
      <c r="B20" s="60" t="s">
        <v>176</v>
      </c>
      <c r="C20" s="8"/>
      <c r="D20" s="9" t="s">
        <v>40</v>
      </c>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88"/>
      <c r="B21" s="60" t="s">
        <v>198</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8"/>
      <c r="B22" s="60" t="s">
        <v>198</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8"/>
      <c r="B23" s="60" t="s">
        <v>198</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8"/>
      <c r="B24" s="60" t="s">
        <v>198</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9"/>
      <c r="B25" s="60" t="s">
        <v>320</v>
      </c>
      <c r="C25" s="8"/>
      <c r="D25" s="9" t="s">
        <v>40</v>
      </c>
      <c r="E25" s="65">
        <f>SUM(E19:E24)</f>
        <v>0</v>
      </c>
      <c r="F25" s="65">
        <f t="shared" ref="F25:BD25" si="1">SUM(F19:F24)</f>
        <v>0</v>
      </c>
      <c r="G25" s="65">
        <f t="shared" si="1"/>
        <v>0.79235898520821413</v>
      </c>
      <c r="H25" s="65">
        <f t="shared" si="1"/>
        <v>1.4297530680696884</v>
      </c>
      <c r="I25" s="65">
        <f t="shared" si="1"/>
        <v>0.47470361585225385</v>
      </c>
      <c r="J25" s="65">
        <f t="shared" si="1"/>
        <v>0</v>
      </c>
      <c r="K25" s="65">
        <f t="shared" si="1"/>
        <v>0</v>
      </c>
      <c r="L25" s="65">
        <f t="shared" si="1"/>
        <v>0</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0</v>
      </c>
      <c r="F26" s="58">
        <f t="shared" ref="F26:BD26" si="2">F18+F25</f>
        <v>0</v>
      </c>
      <c r="G26" s="58">
        <f t="shared" si="2"/>
        <v>-0.13982805621321437</v>
      </c>
      <c r="H26" s="58">
        <f t="shared" si="2"/>
        <v>-0.3574382670174221</v>
      </c>
      <c r="I26" s="58">
        <f t="shared" si="2"/>
        <v>-0.97530015620553956</v>
      </c>
      <c r="J26" s="58">
        <f t="shared" si="2"/>
        <v>0</v>
      </c>
      <c r="K26" s="58">
        <f t="shared" si="2"/>
        <v>0</v>
      </c>
      <c r="L26" s="58">
        <f t="shared" si="2"/>
        <v>0</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-0.1118624449705715</v>
      </c>
      <c r="H28" s="33">
        <f t="shared" si="3"/>
        <v>-0.2859506136139377</v>
      </c>
      <c r="I28" s="33">
        <f t="shared" si="3"/>
        <v>-0.78024012496443174</v>
      </c>
      <c r="J28" s="33">
        <f t="shared" si="3"/>
        <v>0</v>
      </c>
      <c r="K28" s="33">
        <f t="shared" si="3"/>
        <v>0</v>
      </c>
      <c r="L28" s="33">
        <f t="shared" si="3"/>
        <v>0</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v>
      </c>
      <c r="F29" s="33">
        <f t="shared" ref="F29:AW29" si="4">F26-F28</f>
        <v>0</v>
      </c>
      <c r="G29" s="33">
        <f t="shared" si="4"/>
        <v>-2.7965611242642865E-2</v>
      </c>
      <c r="H29" s="33">
        <f t="shared" si="4"/>
        <v>-7.1487653403484397E-2</v>
      </c>
      <c r="I29" s="33">
        <f t="shared" si="4"/>
        <v>-0.19506003124110782</v>
      </c>
      <c r="J29" s="33">
        <f t="shared" si="4"/>
        <v>0</v>
      </c>
      <c r="K29" s="33">
        <f t="shared" si="4"/>
        <v>0</v>
      </c>
      <c r="L29" s="33">
        <f t="shared" si="4"/>
        <v>0</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-2.4858321104571446E-3</v>
      </c>
      <c r="I32" s="33">
        <f>$G$28/'Fixed data'!$C$7</f>
        <v>-2.4858321104571446E-3</v>
      </c>
      <c r="J32" s="33">
        <f>$G$28/'Fixed data'!$C$7</f>
        <v>-2.4858321104571446E-3</v>
      </c>
      <c r="K32" s="33">
        <f>$G$28/'Fixed data'!$C$7</f>
        <v>-2.4858321104571446E-3</v>
      </c>
      <c r="L32" s="33">
        <f>$G$28/'Fixed data'!$C$7</f>
        <v>-2.4858321104571446E-3</v>
      </c>
      <c r="M32" s="33">
        <f>$G$28/'Fixed data'!$C$7</f>
        <v>-2.4858321104571446E-3</v>
      </c>
      <c r="N32" s="33">
        <f>$G$28/'Fixed data'!$C$7</f>
        <v>-2.4858321104571446E-3</v>
      </c>
      <c r="O32" s="33">
        <f>$G$28/'Fixed data'!$C$7</f>
        <v>-2.4858321104571446E-3</v>
      </c>
      <c r="P32" s="33">
        <f>$G$28/'Fixed data'!$C$7</f>
        <v>-2.4858321104571446E-3</v>
      </c>
      <c r="Q32" s="33">
        <f>$G$28/'Fixed data'!$C$7</f>
        <v>-2.4858321104571446E-3</v>
      </c>
      <c r="R32" s="33">
        <f>$G$28/'Fixed data'!$C$7</f>
        <v>-2.4858321104571446E-3</v>
      </c>
      <c r="S32" s="33">
        <f>$G$28/'Fixed data'!$C$7</f>
        <v>-2.4858321104571446E-3</v>
      </c>
      <c r="T32" s="33">
        <f>$G$28/'Fixed data'!$C$7</f>
        <v>-2.4858321104571446E-3</v>
      </c>
      <c r="U32" s="33">
        <f>$G$28/'Fixed data'!$C$7</f>
        <v>-2.4858321104571446E-3</v>
      </c>
      <c r="V32" s="33">
        <f>$G$28/'Fixed data'!$C$7</f>
        <v>-2.4858321104571446E-3</v>
      </c>
      <c r="W32" s="33">
        <f>$G$28/'Fixed data'!$C$7</f>
        <v>-2.4858321104571446E-3</v>
      </c>
      <c r="X32" s="33">
        <f>$G$28/'Fixed data'!$C$7</f>
        <v>-2.4858321104571446E-3</v>
      </c>
      <c r="Y32" s="33">
        <f>$G$28/'Fixed data'!$C$7</f>
        <v>-2.4858321104571446E-3</v>
      </c>
      <c r="Z32" s="33">
        <f>$G$28/'Fixed data'!$C$7</f>
        <v>-2.4858321104571446E-3</v>
      </c>
      <c r="AA32" s="33">
        <f>$G$28/'Fixed data'!$C$7</f>
        <v>-2.4858321104571446E-3</v>
      </c>
      <c r="AB32" s="33">
        <f>$G$28/'Fixed data'!$C$7</f>
        <v>-2.4858321104571446E-3</v>
      </c>
      <c r="AC32" s="33">
        <f>$G$28/'Fixed data'!$C$7</f>
        <v>-2.4858321104571446E-3</v>
      </c>
      <c r="AD32" s="33">
        <f>$G$28/'Fixed data'!$C$7</f>
        <v>-2.4858321104571446E-3</v>
      </c>
      <c r="AE32" s="33">
        <f>$G$28/'Fixed data'!$C$7</f>
        <v>-2.4858321104571446E-3</v>
      </c>
      <c r="AF32" s="33">
        <f>$G$28/'Fixed data'!$C$7</f>
        <v>-2.4858321104571446E-3</v>
      </c>
      <c r="AG32" s="33">
        <f>$G$28/'Fixed data'!$C$7</f>
        <v>-2.4858321104571446E-3</v>
      </c>
      <c r="AH32" s="33">
        <f>$G$28/'Fixed data'!$C$7</f>
        <v>-2.4858321104571446E-3</v>
      </c>
      <c r="AI32" s="33">
        <f>$G$28/'Fixed data'!$C$7</f>
        <v>-2.4858321104571446E-3</v>
      </c>
      <c r="AJ32" s="33">
        <f>$G$28/'Fixed data'!$C$7</f>
        <v>-2.4858321104571446E-3</v>
      </c>
      <c r="AK32" s="33">
        <f>$G$28/'Fixed data'!$C$7</f>
        <v>-2.4858321104571446E-3</v>
      </c>
      <c r="AL32" s="33">
        <f>$G$28/'Fixed data'!$C$7</f>
        <v>-2.4858321104571446E-3</v>
      </c>
      <c r="AM32" s="33">
        <f>$G$28/'Fixed data'!$C$7</f>
        <v>-2.4858321104571446E-3</v>
      </c>
      <c r="AN32" s="33">
        <f>$G$28/'Fixed data'!$C$7</f>
        <v>-2.4858321104571446E-3</v>
      </c>
      <c r="AO32" s="33">
        <f>$G$28/'Fixed data'!$C$7</f>
        <v>-2.4858321104571446E-3</v>
      </c>
      <c r="AP32" s="33">
        <f>$G$28/'Fixed data'!$C$7</f>
        <v>-2.4858321104571446E-3</v>
      </c>
      <c r="AQ32" s="33">
        <f>$G$28/'Fixed data'!$C$7</f>
        <v>-2.4858321104571446E-3</v>
      </c>
      <c r="AR32" s="33">
        <f>$G$28/'Fixed data'!$C$7</f>
        <v>-2.4858321104571446E-3</v>
      </c>
      <c r="AS32" s="33">
        <f>$G$28/'Fixed data'!$C$7</f>
        <v>-2.4858321104571446E-3</v>
      </c>
      <c r="AT32" s="33">
        <f>$G$28/'Fixed data'!$C$7</f>
        <v>-2.4858321104571446E-3</v>
      </c>
      <c r="AU32" s="33">
        <f>$G$28/'Fixed data'!$C$7</f>
        <v>-2.4858321104571446E-3</v>
      </c>
      <c r="AV32" s="33">
        <f>$G$28/'Fixed data'!$C$7</f>
        <v>-2.4858321104571446E-3</v>
      </c>
      <c r="AW32" s="33">
        <f>$G$28/'Fixed data'!$C$7</f>
        <v>-2.4858321104571446E-3</v>
      </c>
      <c r="AX32" s="33">
        <f>$G$28/'Fixed data'!$C$7</f>
        <v>-2.4858321104571446E-3</v>
      </c>
      <c r="AY32" s="33">
        <f>$G$28/'Fixed data'!$C$7</f>
        <v>-2.4858321104571446E-3</v>
      </c>
      <c r="AZ32" s="33">
        <f>$G$28/'Fixed data'!$C$7</f>
        <v>-2.4858321104571446E-3</v>
      </c>
      <c r="BA32" s="33"/>
      <c r="BB32" s="33"/>
      <c r="BC32" s="33"/>
      <c r="BD32" s="33"/>
    </row>
    <row r="33" spans="1:57" ht="16.5" hidden="1" customHeight="1" outlineLevel="1">
      <c r="A33" s="113"/>
      <c r="B33" s="9" t="s">
        <v>4</v>
      </c>
      <c r="C33" s="11" t="s">
        <v>56</v>
      </c>
      <c r="D33" s="9" t="s">
        <v>40</v>
      </c>
      <c r="F33" s="33"/>
      <c r="G33" s="33"/>
      <c r="H33" s="33"/>
      <c r="I33" s="33">
        <f>$H$28/'Fixed data'!$C$7</f>
        <v>-6.3544580803097262E-3</v>
      </c>
      <c r="J33" s="33">
        <f>$H$28/'Fixed data'!$C$7</f>
        <v>-6.3544580803097262E-3</v>
      </c>
      <c r="K33" s="33">
        <f>$H$28/'Fixed data'!$C$7</f>
        <v>-6.3544580803097262E-3</v>
      </c>
      <c r="L33" s="33">
        <f>$H$28/'Fixed data'!$C$7</f>
        <v>-6.3544580803097262E-3</v>
      </c>
      <c r="M33" s="33">
        <f>$H$28/'Fixed data'!$C$7</f>
        <v>-6.3544580803097262E-3</v>
      </c>
      <c r="N33" s="33">
        <f>$H$28/'Fixed data'!$C$7</f>
        <v>-6.3544580803097262E-3</v>
      </c>
      <c r="O33" s="33">
        <f>$H$28/'Fixed data'!$C$7</f>
        <v>-6.3544580803097262E-3</v>
      </c>
      <c r="P33" s="33">
        <f>$H$28/'Fixed data'!$C$7</f>
        <v>-6.3544580803097262E-3</v>
      </c>
      <c r="Q33" s="33">
        <f>$H$28/'Fixed data'!$C$7</f>
        <v>-6.3544580803097262E-3</v>
      </c>
      <c r="R33" s="33">
        <f>$H$28/'Fixed data'!$C$7</f>
        <v>-6.3544580803097262E-3</v>
      </c>
      <c r="S33" s="33">
        <f>$H$28/'Fixed data'!$C$7</f>
        <v>-6.3544580803097262E-3</v>
      </c>
      <c r="T33" s="33">
        <f>$H$28/'Fixed data'!$C$7</f>
        <v>-6.3544580803097262E-3</v>
      </c>
      <c r="U33" s="33">
        <f>$H$28/'Fixed data'!$C$7</f>
        <v>-6.3544580803097262E-3</v>
      </c>
      <c r="V33" s="33">
        <f>$H$28/'Fixed data'!$C$7</f>
        <v>-6.3544580803097262E-3</v>
      </c>
      <c r="W33" s="33">
        <f>$H$28/'Fixed data'!$C$7</f>
        <v>-6.3544580803097262E-3</v>
      </c>
      <c r="X33" s="33">
        <f>$H$28/'Fixed data'!$C$7</f>
        <v>-6.3544580803097262E-3</v>
      </c>
      <c r="Y33" s="33">
        <f>$H$28/'Fixed data'!$C$7</f>
        <v>-6.3544580803097262E-3</v>
      </c>
      <c r="Z33" s="33">
        <f>$H$28/'Fixed data'!$C$7</f>
        <v>-6.3544580803097262E-3</v>
      </c>
      <c r="AA33" s="33">
        <f>$H$28/'Fixed data'!$C$7</f>
        <v>-6.3544580803097262E-3</v>
      </c>
      <c r="AB33" s="33">
        <f>$H$28/'Fixed data'!$C$7</f>
        <v>-6.3544580803097262E-3</v>
      </c>
      <c r="AC33" s="33">
        <f>$H$28/'Fixed data'!$C$7</f>
        <v>-6.3544580803097262E-3</v>
      </c>
      <c r="AD33" s="33">
        <f>$H$28/'Fixed data'!$C$7</f>
        <v>-6.3544580803097262E-3</v>
      </c>
      <c r="AE33" s="33">
        <f>$H$28/'Fixed data'!$C$7</f>
        <v>-6.3544580803097262E-3</v>
      </c>
      <c r="AF33" s="33">
        <f>$H$28/'Fixed data'!$C$7</f>
        <v>-6.3544580803097262E-3</v>
      </c>
      <c r="AG33" s="33">
        <f>$H$28/'Fixed data'!$C$7</f>
        <v>-6.3544580803097262E-3</v>
      </c>
      <c r="AH33" s="33">
        <f>$H$28/'Fixed data'!$C$7</f>
        <v>-6.3544580803097262E-3</v>
      </c>
      <c r="AI33" s="33">
        <f>$H$28/'Fixed data'!$C$7</f>
        <v>-6.3544580803097262E-3</v>
      </c>
      <c r="AJ33" s="33">
        <f>$H$28/'Fixed data'!$C$7</f>
        <v>-6.3544580803097262E-3</v>
      </c>
      <c r="AK33" s="33">
        <f>$H$28/'Fixed data'!$C$7</f>
        <v>-6.3544580803097262E-3</v>
      </c>
      <c r="AL33" s="33">
        <f>$H$28/'Fixed data'!$C$7</f>
        <v>-6.3544580803097262E-3</v>
      </c>
      <c r="AM33" s="33">
        <f>$H$28/'Fixed data'!$C$7</f>
        <v>-6.3544580803097262E-3</v>
      </c>
      <c r="AN33" s="33">
        <f>$H$28/'Fixed data'!$C$7</f>
        <v>-6.3544580803097262E-3</v>
      </c>
      <c r="AO33" s="33">
        <f>$H$28/'Fixed data'!$C$7</f>
        <v>-6.3544580803097262E-3</v>
      </c>
      <c r="AP33" s="33">
        <f>$H$28/'Fixed data'!$C$7</f>
        <v>-6.3544580803097262E-3</v>
      </c>
      <c r="AQ33" s="33">
        <f>$H$28/'Fixed data'!$C$7</f>
        <v>-6.3544580803097262E-3</v>
      </c>
      <c r="AR33" s="33">
        <f>$H$28/'Fixed data'!$C$7</f>
        <v>-6.3544580803097262E-3</v>
      </c>
      <c r="AS33" s="33">
        <f>$H$28/'Fixed data'!$C$7</f>
        <v>-6.3544580803097262E-3</v>
      </c>
      <c r="AT33" s="33">
        <f>$H$28/'Fixed data'!$C$7</f>
        <v>-6.3544580803097262E-3</v>
      </c>
      <c r="AU33" s="33">
        <f>$H$28/'Fixed data'!$C$7</f>
        <v>-6.3544580803097262E-3</v>
      </c>
      <c r="AV33" s="33">
        <f>$H$28/'Fixed data'!$C$7</f>
        <v>-6.3544580803097262E-3</v>
      </c>
      <c r="AW33" s="33">
        <f>$H$28/'Fixed data'!$C$7</f>
        <v>-6.3544580803097262E-3</v>
      </c>
      <c r="AX33" s="33">
        <f>$H$28/'Fixed data'!$C$7</f>
        <v>-6.3544580803097262E-3</v>
      </c>
      <c r="AY33" s="33">
        <f>$H$28/'Fixed data'!$C$7</f>
        <v>-6.3544580803097262E-3</v>
      </c>
      <c r="AZ33" s="33">
        <f>$H$28/'Fixed data'!$C$7</f>
        <v>-6.3544580803097262E-3</v>
      </c>
      <c r="BA33" s="33">
        <f>$H$28/'Fixed data'!$C$7</f>
        <v>-6.3544580803097262E-3</v>
      </c>
      <c r="BB33" s="33"/>
      <c r="BC33" s="33"/>
      <c r="BD33" s="33"/>
    </row>
    <row r="34" spans="1:57" ht="16.5" hidden="1" customHeight="1" outlineLevel="1">
      <c r="A34" s="113"/>
      <c r="B34" s="9" t="s">
        <v>5</v>
      </c>
      <c r="C34" s="11" t="s">
        <v>57</v>
      </c>
      <c r="D34" s="9" t="s">
        <v>40</v>
      </c>
      <c r="F34" s="33"/>
      <c r="G34" s="33"/>
      <c r="H34" s="33"/>
      <c r="I34" s="33"/>
      <c r="J34" s="33">
        <f>$I$28/'Fixed data'!$C$7</f>
        <v>-1.7338669443654038E-2</v>
      </c>
      <c r="K34" s="33">
        <f>$I$28/'Fixed data'!$C$7</f>
        <v>-1.7338669443654038E-2</v>
      </c>
      <c r="L34" s="33">
        <f>$I$28/'Fixed data'!$C$7</f>
        <v>-1.7338669443654038E-2</v>
      </c>
      <c r="M34" s="33">
        <f>$I$28/'Fixed data'!$C$7</f>
        <v>-1.7338669443654038E-2</v>
      </c>
      <c r="N34" s="33">
        <f>$I$28/'Fixed data'!$C$7</f>
        <v>-1.7338669443654038E-2</v>
      </c>
      <c r="O34" s="33">
        <f>$I$28/'Fixed data'!$C$7</f>
        <v>-1.7338669443654038E-2</v>
      </c>
      <c r="P34" s="33">
        <f>$I$28/'Fixed data'!$C$7</f>
        <v>-1.7338669443654038E-2</v>
      </c>
      <c r="Q34" s="33">
        <f>$I$28/'Fixed data'!$C$7</f>
        <v>-1.7338669443654038E-2</v>
      </c>
      <c r="R34" s="33">
        <f>$I$28/'Fixed data'!$C$7</f>
        <v>-1.7338669443654038E-2</v>
      </c>
      <c r="S34" s="33">
        <f>$I$28/'Fixed data'!$C$7</f>
        <v>-1.7338669443654038E-2</v>
      </c>
      <c r="T34" s="33">
        <f>$I$28/'Fixed data'!$C$7</f>
        <v>-1.7338669443654038E-2</v>
      </c>
      <c r="U34" s="33">
        <f>$I$28/'Fixed data'!$C$7</f>
        <v>-1.7338669443654038E-2</v>
      </c>
      <c r="V34" s="33">
        <f>$I$28/'Fixed data'!$C$7</f>
        <v>-1.7338669443654038E-2</v>
      </c>
      <c r="W34" s="33">
        <f>$I$28/'Fixed data'!$C$7</f>
        <v>-1.7338669443654038E-2</v>
      </c>
      <c r="X34" s="33">
        <f>$I$28/'Fixed data'!$C$7</f>
        <v>-1.7338669443654038E-2</v>
      </c>
      <c r="Y34" s="33">
        <f>$I$28/'Fixed data'!$C$7</f>
        <v>-1.7338669443654038E-2</v>
      </c>
      <c r="Z34" s="33">
        <f>$I$28/'Fixed data'!$C$7</f>
        <v>-1.7338669443654038E-2</v>
      </c>
      <c r="AA34" s="33">
        <f>$I$28/'Fixed data'!$C$7</f>
        <v>-1.7338669443654038E-2</v>
      </c>
      <c r="AB34" s="33">
        <f>$I$28/'Fixed data'!$C$7</f>
        <v>-1.7338669443654038E-2</v>
      </c>
      <c r="AC34" s="33">
        <f>$I$28/'Fixed data'!$C$7</f>
        <v>-1.7338669443654038E-2</v>
      </c>
      <c r="AD34" s="33">
        <f>$I$28/'Fixed data'!$C$7</f>
        <v>-1.7338669443654038E-2</v>
      </c>
      <c r="AE34" s="33">
        <f>$I$28/'Fixed data'!$C$7</f>
        <v>-1.7338669443654038E-2</v>
      </c>
      <c r="AF34" s="33">
        <f>$I$28/'Fixed data'!$C$7</f>
        <v>-1.7338669443654038E-2</v>
      </c>
      <c r="AG34" s="33">
        <f>$I$28/'Fixed data'!$C$7</f>
        <v>-1.7338669443654038E-2</v>
      </c>
      <c r="AH34" s="33">
        <f>$I$28/'Fixed data'!$C$7</f>
        <v>-1.7338669443654038E-2</v>
      </c>
      <c r="AI34" s="33">
        <f>$I$28/'Fixed data'!$C$7</f>
        <v>-1.7338669443654038E-2</v>
      </c>
      <c r="AJ34" s="33">
        <f>$I$28/'Fixed data'!$C$7</f>
        <v>-1.7338669443654038E-2</v>
      </c>
      <c r="AK34" s="33">
        <f>$I$28/'Fixed data'!$C$7</f>
        <v>-1.7338669443654038E-2</v>
      </c>
      <c r="AL34" s="33">
        <f>$I$28/'Fixed data'!$C$7</f>
        <v>-1.7338669443654038E-2</v>
      </c>
      <c r="AM34" s="33">
        <f>$I$28/'Fixed data'!$C$7</f>
        <v>-1.7338669443654038E-2</v>
      </c>
      <c r="AN34" s="33">
        <f>$I$28/'Fixed data'!$C$7</f>
        <v>-1.7338669443654038E-2</v>
      </c>
      <c r="AO34" s="33">
        <f>$I$28/'Fixed data'!$C$7</f>
        <v>-1.7338669443654038E-2</v>
      </c>
      <c r="AP34" s="33">
        <f>$I$28/'Fixed data'!$C$7</f>
        <v>-1.7338669443654038E-2</v>
      </c>
      <c r="AQ34" s="33">
        <f>$I$28/'Fixed data'!$C$7</f>
        <v>-1.7338669443654038E-2</v>
      </c>
      <c r="AR34" s="33">
        <f>$I$28/'Fixed data'!$C$7</f>
        <v>-1.7338669443654038E-2</v>
      </c>
      <c r="AS34" s="33">
        <f>$I$28/'Fixed data'!$C$7</f>
        <v>-1.7338669443654038E-2</v>
      </c>
      <c r="AT34" s="33">
        <f>$I$28/'Fixed data'!$C$7</f>
        <v>-1.7338669443654038E-2</v>
      </c>
      <c r="AU34" s="33">
        <f>$I$28/'Fixed data'!$C$7</f>
        <v>-1.7338669443654038E-2</v>
      </c>
      <c r="AV34" s="33">
        <f>$I$28/'Fixed data'!$C$7</f>
        <v>-1.7338669443654038E-2</v>
      </c>
      <c r="AW34" s="33">
        <f>$I$28/'Fixed data'!$C$7</f>
        <v>-1.7338669443654038E-2</v>
      </c>
      <c r="AX34" s="33">
        <f>$I$28/'Fixed data'!$C$7</f>
        <v>-1.7338669443654038E-2</v>
      </c>
      <c r="AY34" s="33">
        <f>$I$28/'Fixed data'!$C$7</f>
        <v>-1.7338669443654038E-2</v>
      </c>
      <c r="AZ34" s="33">
        <f>$I$28/'Fixed data'!$C$7</f>
        <v>-1.7338669443654038E-2</v>
      </c>
      <c r="BA34" s="33">
        <f>$I$28/'Fixed data'!$C$7</f>
        <v>-1.7338669443654038E-2</v>
      </c>
      <c r="BB34" s="33">
        <f>$I$28/'Fixed data'!$C$7</f>
        <v>-1.7338669443654038E-2</v>
      </c>
      <c r="BC34" s="33"/>
      <c r="BD34" s="33"/>
    </row>
    <row r="35" spans="1:57" ht="16.5" hidden="1" customHeight="1" outlineLevel="1">
      <c r="A35" s="113"/>
      <c r="B35" s="9" t="s">
        <v>6</v>
      </c>
      <c r="C35" s="11" t="s">
        <v>58</v>
      </c>
      <c r="D35" s="9" t="s">
        <v>40</v>
      </c>
      <c r="F35" s="33"/>
      <c r="G35" s="33"/>
      <c r="H35" s="33"/>
      <c r="I35" s="33"/>
      <c r="J35" s="33"/>
      <c r="K35" s="33">
        <f>$J$28/'Fixed data'!$C$7</f>
        <v>0</v>
      </c>
      <c r="L35" s="33">
        <f>$J$28/'Fixed data'!$C$7</f>
        <v>0</v>
      </c>
      <c r="M35" s="33">
        <f>$J$28/'Fixed data'!$C$7</f>
        <v>0</v>
      </c>
      <c r="N35" s="33">
        <f>$J$28/'Fixed data'!$C$7</f>
        <v>0</v>
      </c>
      <c r="O35" s="33">
        <f>$J$28/'Fixed data'!$C$7</f>
        <v>0</v>
      </c>
      <c r="P35" s="33">
        <f>$J$28/'Fixed data'!$C$7</f>
        <v>0</v>
      </c>
      <c r="Q35" s="33">
        <f>$J$28/'Fixed data'!$C$7</f>
        <v>0</v>
      </c>
      <c r="R35" s="33">
        <f>$J$28/'Fixed data'!$C$7</f>
        <v>0</v>
      </c>
      <c r="S35" s="33">
        <f>$J$28/'Fixed data'!$C$7</f>
        <v>0</v>
      </c>
      <c r="T35" s="33">
        <f>$J$28/'Fixed data'!$C$7</f>
        <v>0</v>
      </c>
      <c r="U35" s="33">
        <f>$J$28/'Fixed data'!$C$7</f>
        <v>0</v>
      </c>
      <c r="V35" s="33">
        <f>$J$28/'Fixed data'!$C$7</f>
        <v>0</v>
      </c>
      <c r="W35" s="33">
        <f>$J$28/'Fixed data'!$C$7</f>
        <v>0</v>
      </c>
      <c r="X35" s="33">
        <f>$J$28/'Fixed data'!$C$7</f>
        <v>0</v>
      </c>
      <c r="Y35" s="33">
        <f>$J$28/'Fixed data'!$C$7</f>
        <v>0</v>
      </c>
      <c r="Z35" s="33">
        <f>$J$28/'Fixed data'!$C$7</f>
        <v>0</v>
      </c>
      <c r="AA35" s="33">
        <f>$J$28/'Fixed data'!$C$7</f>
        <v>0</v>
      </c>
      <c r="AB35" s="33">
        <f>$J$28/'Fixed data'!$C$7</f>
        <v>0</v>
      </c>
      <c r="AC35" s="33">
        <f>$J$28/'Fixed data'!$C$7</f>
        <v>0</v>
      </c>
      <c r="AD35" s="33">
        <f>$J$28/'Fixed data'!$C$7</f>
        <v>0</v>
      </c>
      <c r="AE35" s="33">
        <f>$J$28/'Fixed data'!$C$7</f>
        <v>0</v>
      </c>
      <c r="AF35" s="33">
        <f>$J$28/'Fixed data'!$C$7</f>
        <v>0</v>
      </c>
      <c r="AG35" s="33">
        <f>$J$28/'Fixed data'!$C$7</f>
        <v>0</v>
      </c>
      <c r="AH35" s="33">
        <f>$J$28/'Fixed data'!$C$7</f>
        <v>0</v>
      </c>
      <c r="AI35" s="33">
        <f>$J$28/'Fixed data'!$C$7</f>
        <v>0</v>
      </c>
      <c r="AJ35" s="33">
        <f>$J$28/'Fixed data'!$C$7</f>
        <v>0</v>
      </c>
      <c r="AK35" s="33">
        <f>$J$28/'Fixed data'!$C$7</f>
        <v>0</v>
      </c>
      <c r="AL35" s="33">
        <f>$J$28/'Fixed data'!$C$7</f>
        <v>0</v>
      </c>
      <c r="AM35" s="33">
        <f>$J$28/'Fixed data'!$C$7</f>
        <v>0</v>
      </c>
      <c r="AN35" s="33">
        <f>$J$28/'Fixed data'!$C$7</f>
        <v>0</v>
      </c>
      <c r="AO35" s="33">
        <f>$J$28/'Fixed data'!$C$7</f>
        <v>0</v>
      </c>
      <c r="AP35" s="33">
        <f>$J$28/'Fixed data'!$C$7</f>
        <v>0</v>
      </c>
      <c r="AQ35" s="33">
        <f>$J$28/'Fixed data'!$C$7</f>
        <v>0</v>
      </c>
      <c r="AR35" s="33">
        <f>$J$28/'Fixed data'!$C$7</f>
        <v>0</v>
      </c>
      <c r="AS35" s="33">
        <f>$J$28/'Fixed data'!$C$7</f>
        <v>0</v>
      </c>
      <c r="AT35" s="33">
        <f>$J$28/'Fixed data'!$C$7</f>
        <v>0</v>
      </c>
      <c r="AU35" s="33">
        <f>$J$28/'Fixed data'!$C$7</f>
        <v>0</v>
      </c>
      <c r="AV35" s="33">
        <f>$J$28/'Fixed data'!$C$7</f>
        <v>0</v>
      </c>
      <c r="AW35" s="33">
        <f>$J$28/'Fixed data'!$C$7</f>
        <v>0</v>
      </c>
      <c r="AX35" s="33">
        <f>$J$28/'Fixed data'!$C$7</f>
        <v>0</v>
      </c>
      <c r="AY35" s="33">
        <f>$J$28/'Fixed data'!$C$7</f>
        <v>0</v>
      </c>
      <c r="AZ35" s="33">
        <f>$J$28/'Fixed data'!$C$7</f>
        <v>0</v>
      </c>
      <c r="BA35" s="33">
        <f>$J$28/'Fixed data'!$C$7</f>
        <v>0</v>
      </c>
      <c r="BB35" s="33">
        <f>$J$28/'Fixed data'!$C$7</f>
        <v>0</v>
      </c>
      <c r="BC35" s="33">
        <f>$J$28/'Fixed data'!$C$7</f>
        <v>0</v>
      </c>
      <c r="BD35" s="33"/>
    </row>
    <row r="36" spans="1:57" ht="16.5" hidden="1" customHeight="1" outlineLevel="1">
      <c r="A36" s="113"/>
      <c r="B36" s="9" t="s">
        <v>32</v>
      </c>
      <c r="C36" s="11" t="s">
        <v>59</v>
      </c>
      <c r="D36" s="9" t="s">
        <v>40</v>
      </c>
      <c r="F36" s="33"/>
      <c r="G36" s="33"/>
      <c r="H36" s="33"/>
      <c r="I36" s="33"/>
      <c r="J36" s="33"/>
      <c r="K36" s="33"/>
      <c r="L36" s="33">
        <f>$K$28/'Fixed data'!$C$7</f>
        <v>0</v>
      </c>
      <c r="M36" s="33">
        <f>$K$28/'Fixed data'!$C$7</f>
        <v>0</v>
      </c>
      <c r="N36" s="33">
        <f>$K$28/'Fixed data'!$C$7</f>
        <v>0</v>
      </c>
      <c r="O36" s="33">
        <f>$K$28/'Fixed data'!$C$7</f>
        <v>0</v>
      </c>
      <c r="P36" s="33">
        <f>$K$28/'Fixed data'!$C$7</f>
        <v>0</v>
      </c>
      <c r="Q36" s="33">
        <f>$K$28/'Fixed data'!$C$7</f>
        <v>0</v>
      </c>
      <c r="R36" s="33">
        <f>$K$28/'Fixed data'!$C$7</f>
        <v>0</v>
      </c>
      <c r="S36" s="33">
        <f>$K$28/'Fixed data'!$C$7</f>
        <v>0</v>
      </c>
      <c r="T36" s="33">
        <f>$K$28/'Fixed data'!$C$7</f>
        <v>0</v>
      </c>
      <c r="U36" s="33">
        <f>$K$28/'Fixed data'!$C$7</f>
        <v>0</v>
      </c>
      <c r="V36" s="33">
        <f>$K$28/'Fixed data'!$C$7</f>
        <v>0</v>
      </c>
      <c r="W36" s="33">
        <f>$K$28/'Fixed data'!$C$7</f>
        <v>0</v>
      </c>
      <c r="X36" s="33">
        <f>$K$28/'Fixed data'!$C$7</f>
        <v>0</v>
      </c>
      <c r="Y36" s="33">
        <f>$K$28/'Fixed data'!$C$7</f>
        <v>0</v>
      </c>
      <c r="Z36" s="33">
        <f>$K$28/'Fixed data'!$C$7</f>
        <v>0</v>
      </c>
      <c r="AA36" s="33">
        <f>$K$28/'Fixed data'!$C$7</f>
        <v>0</v>
      </c>
      <c r="AB36" s="33">
        <f>$K$28/'Fixed data'!$C$7</f>
        <v>0</v>
      </c>
      <c r="AC36" s="33">
        <f>$K$28/'Fixed data'!$C$7</f>
        <v>0</v>
      </c>
      <c r="AD36" s="33">
        <f>$K$28/'Fixed data'!$C$7</f>
        <v>0</v>
      </c>
      <c r="AE36" s="33">
        <f>$K$28/'Fixed data'!$C$7</f>
        <v>0</v>
      </c>
      <c r="AF36" s="33">
        <f>$K$28/'Fixed data'!$C$7</f>
        <v>0</v>
      </c>
      <c r="AG36" s="33">
        <f>$K$28/'Fixed data'!$C$7</f>
        <v>0</v>
      </c>
      <c r="AH36" s="33">
        <f>$K$28/'Fixed data'!$C$7</f>
        <v>0</v>
      </c>
      <c r="AI36" s="33">
        <f>$K$28/'Fixed data'!$C$7</f>
        <v>0</v>
      </c>
      <c r="AJ36" s="33">
        <f>$K$28/'Fixed data'!$C$7</f>
        <v>0</v>
      </c>
      <c r="AK36" s="33">
        <f>$K$28/'Fixed data'!$C$7</f>
        <v>0</v>
      </c>
      <c r="AL36" s="33">
        <f>$K$28/'Fixed data'!$C$7</f>
        <v>0</v>
      </c>
      <c r="AM36" s="33">
        <f>$K$28/'Fixed data'!$C$7</f>
        <v>0</v>
      </c>
      <c r="AN36" s="33">
        <f>$K$28/'Fixed data'!$C$7</f>
        <v>0</v>
      </c>
      <c r="AO36" s="33">
        <f>$K$28/'Fixed data'!$C$7</f>
        <v>0</v>
      </c>
      <c r="AP36" s="33">
        <f>$K$28/'Fixed data'!$C$7</f>
        <v>0</v>
      </c>
      <c r="AQ36" s="33">
        <f>$K$28/'Fixed data'!$C$7</f>
        <v>0</v>
      </c>
      <c r="AR36" s="33">
        <f>$K$28/'Fixed data'!$C$7</f>
        <v>0</v>
      </c>
      <c r="AS36" s="33">
        <f>$K$28/'Fixed data'!$C$7</f>
        <v>0</v>
      </c>
      <c r="AT36" s="33">
        <f>$K$28/'Fixed data'!$C$7</f>
        <v>0</v>
      </c>
      <c r="AU36" s="33">
        <f>$K$28/'Fixed data'!$C$7</f>
        <v>0</v>
      </c>
      <c r="AV36" s="33">
        <f>$K$28/'Fixed data'!$C$7</f>
        <v>0</v>
      </c>
      <c r="AW36" s="33">
        <f>$K$28/'Fixed data'!$C$7</f>
        <v>0</v>
      </c>
      <c r="AX36" s="33">
        <f>$K$28/'Fixed data'!$C$7</f>
        <v>0</v>
      </c>
      <c r="AY36" s="33">
        <f>$K$28/'Fixed data'!$C$7</f>
        <v>0</v>
      </c>
      <c r="AZ36" s="33">
        <f>$K$28/'Fixed data'!$C$7</f>
        <v>0</v>
      </c>
      <c r="BA36" s="33">
        <f>$K$28/'Fixed data'!$C$7</f>
        <v>0</v>
      </c>
      <c r="BB36" s="33">
        <f>$K$28/'Fixed data'!$C$7</f>
        <v>0</v>
      </c>
      <c r="BC36" s="33">
        <f>$K$28/'Fixed data'!$C$7</f>
        <v>0</v>
      </c>
      <c r="BD36" s="33">
        <f>$K$28/'Fixed data'!$C$7</f>
        <v>0</v>
      </c>
    </row>
    <row r="37" spans="1:57" ht="16.5" hidden="1" customHeight="1" outlineLevel="1">
      <c r="A37" s="113"/>
      <c r="B37" s="9" t="s">
        <v>33</v>
      </c>
      <c r="C37" s="11" t="s">
        <v>60</v>
      </c>
      <c r="D37" s="9" t="s">
        <v>40</v>
      </c>
      <c r="F37" s="33"/>
      <c r="G37" s="33"/>
      <c r="H37" s="33"/>
      <c r="I37" s="33"/>
      <c r="J37" s="33"/>
      <c r="K37" s="33"/>
      <c r="L37" s="33"/>
      <c r="M37" s="33">
        <f>$L$28/'Fixed data'!$C$7</f>
        <v>0</v>
      </c>
      <c r="N37" s="33">
        <f>$L$28/'Fixed data'!$C$7</f>
        <v>0</v>
      </c>
      <c r="O37" s="33">
        <f>$L$28/'Fixed data'!$C$7</f>
        <v>0</v>
      </c>
      <c r="P37" s="33">
        <f>$L$28/'Fixed data'!$C$7</f>
        <v>0</v>
      </c>
      <c r="Q37" s="33">
        <f>$L$28/'Fixed data'!$C$7</f>
        <v>0</v>
      </c>
      <c r="R37" s="33">
        <f>$L$28/'Fixed data'!$C$7</f>
        <v>0</v>
      </c>
      <c r="S37" s="33">
        <f>$L$28/'Fixed data'!$C$7</f>
        <v>0</v>
      </c>
      <c r="T37" s="33">
        <f>$L$28/'Fixed data'!$C$7</f>
        <v>0</v>
      </c>
      <c r="U37" s="33">
        <f>$L$28/'Fixed data'!$C$7</f>
        <v>0</v>
      </c>
      <c r="V37" s="33">
        <f>$L$28/'Fixed data'!$C$7</f>
        <v>0</v>
      </c>
      <c r="W37" s="33">
        <f>$L$28/'Fixed data'!$C$7</f>
        <v>0</v>
      </c>
      <c r="X37" s="33">
        <f>$L$28/'Fixed data'!$C$7</f>
        <v>0</v>
      </c>
      <c r="Y37" s="33">
        <f>$L$28/'Fixed data'!$C$7</f>
        <v>0</v>
      </c>
      <c r="Z37" s="33">
        <f>$L$28/'Fixed data'!$C$7</f>
        <v>0</v>
      </c>
      <c r="AA37" s="33">
        <f>$L$28/'Fixed data'!$C$7</f>
        <v>0</v>
      </c>
      <c r="AB37" s="33">
        <f>$L$28/'Fixed data'!$C$7</f>
        <v>0</v>
      </c>
      <c r="AC37" s="33">
        <f>$L$28/'Fixed data'!$C$7</f>
        <v>0</v>
      </c>
      <c r="AD37" s="33">
        <f>$L$28/'Fixed data'!$C$7</f>
        <v>0</v>
      </c>
      <c r="AE37" s="33">
        <f>$L$28/'Fixed data'!$C$7</f>
        <v>0</v>
      </c>
      <c r="AF37" s="33">
        <f>$L$28/'Fixed data'!$C$7</f>
        <v>0</v>
      </c>
      <c r="AG37" s="33">
        <f>$L$28/'Fixed data'!$C$7</f>
        <v>0</v>
      </c>
      <c r="AH37" s="33">
        <f>$L$28/'Fixed data'!$C$7</f>
        <v>0</v>
      </c>
      <c r="AI37" s="33">
        <f>$L$28/'Fixed data'!$C$7</f>
        <v>0</v>
      </c>
      <c r="AJ37" s="33">
        <f>$L$28/'Fixed data'!$C$7</f>
        <v>0</v>
      </c>
      <c r="AK37" s="33">
        <f>$L$28/'Fixed data'!$C$7</f>
        <v>0</v>
      </c>
      <c r="AL37" s="33">
        <f>$L$28/'Fixed data'!$C$7</f>
        <v>0</v>
      </c>
      <c r="AM37" s="33">
        <f>$L$28/'Fixed data'!$C$7</f>
        <v>0</v>
      </c>
      <c r="AN37" s="33">
        <f>$L$28/'Fixed data'!$C$7</f>
        <v>0</v>
      </c>
      <c r="AO37" s="33">
        <f>$L$28/'Fixed data'!$C$7</f>
        <v>0</v>
      </c>
      <c r="AP37" s="33">
        <f>$L$28/'Fixed data'!$C$7</f>
        <v>0</v>
      </c>
      <c r="AQ37" s="33">
        <f>$L$28/'Fixed data'!$C$7</f>
        <v>0</v>
      </c>
      <c r="AR37" s="33">
        <f>$L$28/'Fixed data'!$C$7</f>
        <v>0</v>
      </c>
      <c r="AS37" s="33">
        <f>$L$28/'Fixed data'!$C$7</f>
        <v>0</v>
      </c>
      <c r="AT37" s="33">
        <f>$L$28/'Fixed data'!$C$7</f>
        <v>0</v>
      </c>
      <c r="AU37" s="33">
        <f>$L$28/'Fixed data'!$C$7</f>
        <v>0</v>
      </c>
      <c r="AV37" s="33">
        <f>$L$28/'Fixed data'!$C$7</f>
        <v>0</v>
      </c>
      <c r="AW37" s="33">
        <f>$L$28/'Fixed data'!$C$7</f>
        <v>0</v>
      </c>
      <c r="AX37" s="33">
        <f>$L$28/'Fixed data'!$C$7</f>
        <v>0</v>
      </c>
      <c r="AY37" s="33">
        <f>$L$28/'Fixed data'!$C$7</f>
        <v>0</v>
      </c>
      <c r="AZ37" s="33">
        <f>$L$28/'Fixed data'!$C$7</f>
        <v>0</v>
      </c>
      <c r="BA37" s="33">
        <f>$L$28/'Fixed data'!$C$7</f>
        <v>0</v>
      </c>
      <c r="BB37" s="33">
        <f>$L$28/'Fixed data'!$C$7</f>
        <v>0</v>
      </c>
      <c r="BC37" s="33">
        <f>$L$28/'Fixed data'!$C$7</f>
        <v>0</v>
      </c>
      <c r="BD37" s="33">
        <f>$L$28/'Fixed data'!$C$7</f>
        <v>0</v>
      </c>
    </row>
    <row r="38" spans="1:57" ht="16.5" hidden="1" customHeight="1" outlineLevel="1">
      <c r="A38" s="113"/>
      <c r="B38" s="9" t="s">
        <v>110</v>
      </c>
      <c r="C38" s="11" t="s">
        <v>132</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-2.4858321104571446E-3</v>
      </c>
      <c r="I60" s="33">
        <f t="shared" si="5"/>
        <v>-8.8402901907668717E-3</v>
      </c>
      <c r="J60" s="33">
        <f t="shared" si="5"/>
        <v>-2.617895963442091E-2</v>
      </c>
      <c r="K60" s="33">
        <f t="shared" si="5"/>
        <v>-2.617895963442091E-2</v>
      </c>
      <c r="L60" s="33">
        <f t="shared" si="5"/>
        <v>-2.617895963442091E-2</v>
      </c>
      <c r="M60" s="33">
        <f t="shared" si="5"/>
        <v>-2.617895963442091E-2</v>
      </c>
      <c r="N60" s="33">
        <f t="shared" si="5"/>
        <v>-2.617895963442091E-2</v>
      </c>
      <c r="O60" s="33">
        <f t="shared" si="5"/>
        <v>-2.617895963442091E-2</v>
      </c>
      <c r="P60" s="33">
        <f t="shared" si="5"/>
        <v>-2.617895963442091E-2</v>
      </c>
      <c r="Q60" s="33">
        <f t="shared" si="5"/>
        <v>-2.617895963442091E-2</v>
      </c>
      <c r="R60" s="33">
        <f t="shared" si="5"/>
        <v>-2.617895963442091E-2</v>
      </c>
      <c r="S60" s="33">
        <f t="shared" si="5"/>
        <v>-2.617895963442091E-2</v>
      </c>
      <c r="T60" s="33">
        <f t="shared" si="5"/>
        <v>-2.617895963442091E-2</v>
      </c>
      <c r="U60" s="33">
        <f t="shared" si="5"/>
        <v>-2.617895963442091E-2</v>
      </c>
      <c r="V60" s="33">
        <f t="shared" si="5"/>
        <v>-2.617895963442091E-2</v>
      </c>
      <c r="W60" s="33">
        <f t="shared" si="5"/>
        <v>-2.617895963442091E-2</v>
      </c>
      <c r="X60" s="33">
        <f t="shared" si="5"/>
        <v>-2.617895963442091E-2</v>
      </c>
      <c r="Y60" s="33">
        <f t="shared" si="5"/>
        <v>-2.617895963442091E-2</v>
      </c>
      <c r="Z60" s="33">
        <f t="shared" si="5"/>
        <v>-2.617895963442091E-2</v>
      </c>
      <c r="AA60" s="33">
        <f t="shared" si="5"/>
        <v>-2.617895963442091E-2</v>
      </c>
      <c r="AB60" s="33">
        <f t="shared" si="5"/>
        <v>-2.617895963442091E-2</v>
      </c>
      <c r="AC60" s="33">
        <f t="shared" si="5"/>
        <v>-2.617895963442091E-2</v>
      </c>
      <c r="AD60" s="33">
        <f t="shared" si="5"/>
        <v>-2.617895963442091E-2</v>
      </c>
      <c r="AE60" s="33">
        <f t="shared" si="5"/>
        <v>-2.617895963442091E-2</v>
      </c>
      <c r="AF60" s="33">
        <f t="shared" si="5"/>
        <v>-2.617895963442091E-2</v>
      </c>
      <c r="AG60" s="33">
        <f t="shared" si="5"/>
        <v>-2.617895963442091E-2</v>
      </c>
      <c r="AH60" s="33">
        <f t="shared" si="5"/>
        <v>-2.617895963442091E-2</v>
      </c>
      <c r="AI60" s="33">
        <f t="shared" si="5"/>
        <v>-2.617895963442091E-2</v>
      </c>
      <c r="AJ60" s="33">
        <f t="shared" si="5"/>
        <v>-2.617895963442091E-2</v>
      </c>
      <c r="AK60" s="33">
        <f t="shared" si="5"/>
        <v>-2.617895963442091E-2</v>
      </c>
      <c r="AL60" s="33">
        <f t="shared" si="5"/>
        <v>-2.617895963442091E-2</v>
      </c>
      <c r="AM60" s="33">
        <f t="shared" si="5"/>
        <v>-2.617895963442091E-2</v>
      </c>
      <c r="AN60" s="33">
        <f t="shared" si="5"/>
        <v>-2.617895963442091E-2</v>
      </c>
      <c r="AO60" s="33">
        <f t="shared" si="5"/>
        <v>-2.617895963442091E-2</v>
      </c>
      <c r="AP60" s="33">
        <f t="shared" si="5"/>
        <v>-2.617895963442091E-2</v>
      </c>
      <c r="AQ60" s="33">
        <f t="shared" si="5"/>
        <v>-2.617895963442091E-2</v>
      </c>
      <c r="AR60" s="33">
        <f t="shared" si="5"/>
        <v>-2.617895963442091E-2</v>
      </c>
      <c r="AS60" s="33">
        <f t="shared" si="5"/>
        <v>-2.617895963442091E-2</v>
      </c>
      <c r="AT60" s="33">
        <f t="shared" si="5"/>
        <v>-2.617895963442091E-2</v>
      </c>
      <c r="AU60" s="33">
        <f t="shared" si="5"/>
        <v>-2.617895963442091E-2</v>
      </c>
      <c r="AV60" s="33">
        <f t="shared" si="5"/>
        <v>-2.617895963442091E-2</v>
      </c>
      <c r="AW60" s="33">
        <f t="shared" si="5"/>
        <v>-2.617895963442091E-2</v>
      </c>
      <c r="AX60" s="33">
        <f t="shared" si="5"/>
        <v>-2.617895963442091E-2</v>
      </c>
      <c r="AY60" s="33">
        <f t="shared" si="5"/>
        <v>-2.617895963442091E-2</v>
      </c>
      <c r="AZ60" s="33">
        <f t="shared" si="5"/>
        <v>-2.617895963442091E-2</v>
      </c>
      <c r="BA60" s="33">
        <f t="shared" si="5"/>
        <v>-2.3693127523963763E-2</v>
      </c>
      <c r="BB60" s="33">
        <f t="shared" si="5"/>
        <v>-1.7338669443654038E-2</v>
      </c>
      <c r="BC60" s="33">
        <f t="shared" si="5"/>
        <v>0</v>
      </c>
      <c r="BD60" s="33">
        <f t="shared" si="5"/>
        <v>0</v>
      </c>
    </row>
    <row r="61" spans="1:56" ht="17.25" hidden="1" customHeight="1" outlineLevel="1">
      <c r="A61" s="113"/>
      <c r="B61" s="9" t="s">
        <v>35</v>
      </c>
      <c r="C61" s="9" t="s">
        <v>62</v>
      </c>
      <c r="D61" s="9" t="s">
        <v>40</v>
      </c>
      <c r="E61" s="33">
        <v>0</v>
      </c>
      <c r="F61" s="33">
        <f>E62</f>
        <v>0</v>
      </c>
      <c r="G61" s="33">
        <f t="shared" ref="G61:BD61" si="6">F62</f>
        <v>0</v>
      </c>
      <c r="H61" s="33">
        <f t="shared" si="6"/>
        <v>-0.1118624449705715</v>
      </c>
      <c r="I61" s="33">
        <f t="shared" si="6"/>
        <v>-0.39532722647405205</v>
      </c>
      <c r="J61" s="33">
        <f t="shared" si="6"/>
        <v>-1.166727061247717</v>
      </c>
      <c r="K61" s="33">
        <f t="shared" si="6"/>
        <v>-1.1405481016132961</v>
      </c>
      <c r="L61" s="33">
        <f t="shared" si="6"/>
        <v>-1.1143691419788753</v>
      </c>
      <c r="M61" s="33">
        <f t="shared" si="6"/>
        <v>-1.0881901823444544</v>
      </c>
      <c r="N61" s="33">
        <f t="shared" si="6"/>
        <v>-1.0620112227100336</v>
      </c>
      <c r="O61" s="33">
        <f t="shared" si="6"/>
        <v>-1.0358322630756127</v>
      </c>
      <c r="P61" s="33">
        <f t="shared" si="6"/>
        <v>-1.0096533034411919</v>
      </c>
      <c r="Q61" s="33">
        <f t="shared" si="6"/>
        <v>-0.9834743438067709</v>
      </c>
      <c r="R61" s="33">
        <f t="shared" si="6"/>
        <v>-0.95729538417234994</v>
      </c>
      <c r="S61" s="33">
        <f t="shared" si="6"/>
        <v>-0.93111642453792898</v>
      </c>
      <c r="T61" s="33">
        <f t="shared" si="6"/>
        <v>-0.90493746490350802</v>
      </c>
      <c r="U61" s="33">
        <f t="shared" si="6"/>
        <v>-0.87875850526908705</v>
      </c>
      <c r="V61" s="33">
        <f t="shared" si="6"/>
        <v>-0.85257954563466609</v>
      </c>
      <c r="W61" s="33">
        <f t="shared" si="6"/>
        <v>-0.82640058600024513</v>
      </c>
      <c r="X61" s="33">
        <f t="shared" si="6"/>
        <v>-0.80022162636582417</v>
      </c>
      <c r="Y61" s="33">
        <f t="shared" si="6"/>
        <v>-0.77404266673140321</v>
      </c>
      <c r="Z61" s="33">
        <f t="shared" si="6"/>
        <v>-0.74786370709698224</v>
      </c>
      <c r="AA61" s="33">
        <f t="shared" si="6"/>
        <v>-0.72168474746256128</v>
      </c>
      <c r="AB61" s="33">
        <f t="shared" si="6"/>
        <v>-0.69550578782814032</v>
      </c>
      <c r="AC61" s="33">
        <f t="shared" si="6"/>
        <v>-0.66932682819371936</v>
      </c>
      <c r="AD61" s="33">
        <f t="shared" si="6"/>
        <v>-0.6431478685592984</v>
      </c>
      <c r="AE61" s="33">
        <f t="shared" si="6"/>
        <v>-0.61696890892487743</v>
      </c>
      <c r="AF61" s="33">
        <f t="shared" si="6"/>
        <v>-0.59078994929045647</v>
      </c>
      <c r="AG61" s="33">
        <f t="shared" si="6"/>
        <v>-0.56461098965603551</v>
      </c>
      <c r="AH61" s="33">
        <f t="shared" si="6"/>
        <v>-0.53843203002161455</v>
      </c>
      <c r="AI61" s="33">
        <f t="shared" si="6"/>
        <v>-0.51225307038719359</v>
      </c>
      <c r="AJ61" s="33">
        <f t="shared" si="6"/>
        <v>-0.48607411075277268</v>
      </c>
      <c r="AK61" s="33">
        <f t="shared" si="6"/>
        <v>-0.45989515111835177</v>
      </c>
      <c r="AL61" s="33">
        <f t="shared" si="6"/>
        <v>-0.43371619148393087</v>
      </c>
      <c r="AM61" s="33">
        <f t="shared" si="6"/>
        <v>-0.40753723184950996</v>
      </c>
      <c r="AN61" s="33">
        <f t="shared" si="6"/>
        <v>-0.38135827221508906</v>
      </c>
      <c r="AO61" s="33">
        <f t="shared" si="6"/>
        <v>-0.35517931258066815</v>
      </c>
      <c r="AP61" s="33">
        <f t="shared" si="6"/>
        <v>-0.32900035294624724</v>
      </c>
      <c r="AQ61" s="33">
        <f t="shared" si="6"/>
        <v>-0.30282139331182634</v>
      </c>
      <c r="AR61" s="33">
        <f t="shared" si="6"/>
        <v>-0.27664243367740543</v>
      </c>
      <c r="AS61" s="33">
        <f t="shared" si="6"/>
        <v>-0.25046347404298452</v>
      </c>
      <c r="AT61" s="33">
        <f t="shared" si="6"/>
        <v>-0.22428451440856362</v>
      </c>
      <c r="AU61" s="33">
        <f t="shared" si="6"/>
        <v>-0.19810555477414271</v>
      </c>
      <c r="AV61" s="33">
        <f t="shared" si="6"/>
        <v>-0.17192659513972181</v>
      </c>
      <c r="AW61" s="33">
        <f t="shared" si="6"/>
        <v>-0.1457476355053009</v>
      </c>
      <c r="AX61" s="33">
        <f t="shared" si="6"/>
        <v>-0.11956867587087999</v>
      </c>
      <c r="AY61" s="33">
        <f t="shared" si="6"/>
        <v>-9.3389716236459086E-2</v>
      </c>
      <c r="AZ61" s="33">
        <f t="shared" si="6"/>
        <v>-6.721075660203818E-2</v>
      </c>
      <c r="BA61" s="33">
        <f t="shared" si="6"/>
        <v>-4.1031796967617273E-2</v>
      </c>
      <c r="BB61" s="33">
        <f t="shared" si="6"/>
        <v>-1.7338669443653511E-2</v>
      </c>
      <c r="BC61" s="33">
        <f t="shared" si="6"/>
        <v>5.2735593669694936E-16</v>
      </c>
      <c r="BD61" s="33">
        <f t="shared" si="6"/>
        <v>5.2735593669694936E-16</v>
      </c>
    </row>
    <row r="62" spans="1:56" ht="16.5" hidden="1" customHeight="1" outlineLevel="1">
      <c r="A62" s="113"/>
      <c r="B62" s="9" t="s">
        <v>34</v>
      </c>
      <c r="C62" s="9" t="s">
        <v>69</v>
      </c>
      <c r="D62" s="9" t="s">
        <v>40</v>
      </c>
      <c r="E62" s="33">
        <f t="shared" ref="E62:BD62" si="7">E28-E60+E61</f>
        <v>0</v>
      </c>
      <c r="F62" s="33">
        <f t="shared" si="7"/>
        <v>0</v>
      </c>
      <c r="G62" s="33">
        <f t="shared" si="7"/>
        <v>-0.1118624449705715</v>
      </c>
      <c r="H62" s="33">
        <f t="shared" si="7"/>
        <v>-0.39532722647405205</v>
      </c>
      <c r="I62" s="33">
        <f t="shared" si="7"/>
        <v>-1.166727061247717</v>
      </c>
      <c r="J62" s="33">
        <f t="shared" si="7"/>
        <v>-1.1405481016132961</v>
      </c>
      <c r="K62" s="33">
        <f t="shared" si="7"/>
        <v>-1.1143691419788753</v>
      </c>
      <c r="L62" s="33">
        <f t="shared" si="7"/>
        <v>-1.0881901823444544</v>
      </c>
      <c r="M62" s="33">
        <f t="shared" si="7"/>
        <v>-1.0620112227100336</v>
      </c>
      <c r="N62" s="33">
        <f t="shared" si="7"/>
        <v>-1.0358322630756127</v>
      </c>
      <c r="O62" s="33">
        <f t="shared" si="7"/>
        <v>-1.0096533034411919</v>
      </c>
      <c r="P62" s="33">
        <f t="shared" si="7"/>
        <v>-0.9834743438067709</v>
      </c>
      <c r="Q62" s="33">
        <f t="shared" si="7"/>
        <v>-0.95729538417234994</v>
      </c>
      <c r="R62" s="33">
        <f t="shared" si="7"/>
        <v>-0.93111642453792898</v>
      </c>
      <c r="S62" s="33">
        <f t="shared" si="7"/>
        <v>-0.90493746490350802</v>
      </c>
      <c r="T62" s="33">
        <f t="shared" si="7"/>
        <v>-0.87875850526908705</v>
      </c>
      <c r="U62" s="33">
        <f t="shared" si="7"/>
        <v>-0.85257954563466609</v>
      </c>
      <c r="V62" s="33">
        <f t="shared" si="7"/>
        <v>-0.82640058600024513</v>
      </c>
      <c r="W62" s="33">
        <f t="shared" si="7"/>
        <v>-0.80022162636582417</v>
      </c>
      <c r="X62" s="33">
        <f t="shared" si="7"/>
        <v>-0.77404266673140321</v>
      </c>
      <c r="Y62" s="33">
        <f t="shared" si="7"/>
        <v>-0.74786370709698224</v>
      </c>
      <c r="Z62" s="33">
        <f t="shared" si="7"/>
        <v>-0.72168474746256128</v>
      </c>
      <c r="AA62" s="33">
        <f t="shared" si="7"/>
        <v>-0.69550578782814032</v>
      </c>
      <c r="AB62" s="33">
        <f t="shared" si="7"/>
        <v>-0.66932682819371936</v>
      </c>
      <c r="AC62" s="33">
        <f t="shared" si="7"/>
        <v>-0.6431478685592984</v>
      </c>
      <c r="AD62" s="33">
        <f t="shared" si="7"/>
        <v>-0.61696890892487743</v>
      </c>
      <c r="AE62" s="33">
        <f t="shared" si="7"/>
        <v>-0.59078994929045647</v>
      </c>
      <c r="AF62" s="33">
        <f t="shared" si="7"/>
        <v>-0.56461098965603551</v>
      </c>
      <c r="AG62" s="33">
        <f t="shared" si="7"/>
        <v>-0.53843203002161455</v>
      </c>
      <c r="AH62" s="33">
        <f t="shared" si="7"/>
        <v>-0.51225307038719359</v>
      </c>
      <c r="AI62" s="33">
        <f t="shared" si="7"/>
        <v>-0.48607411075277268</v>
      </c>
      <c r="AJ62" s="33">
        <f t="shared" si="7"/>
        <v>-0.45989515111835177</v>
      </c>
      <c r="AK62" s="33">
        <f t="shared" si="7"/>
        <v>-0.43371619148393087</v>
      </c>
      <c r="AL62" s="33">
        <f t="shared" si="7"/>
        <v>-0.40753723184950996</v>
      </c>
      <c r="AM62" s="33">
        <f t="shared" si="7"/>
        <v>-0.38135827221508906</v>
      </c>
      <c r="AN62" s="33">
        <f t="shared" si="7"/>
        <v>-0.35517931258066815</v>
      </c>
      <c r="AO62" s="33">
        <f t="shared" si="7"/>
        <v>-0.32900035294624724</v>
      </c>
      <c r="AP62" s="33">
        <f t="shared" si="7"/>
        <v>-0.30282139331182634</v>
      </c>
      <c r="AQ62" s="33">
        <f t="shared" si="7"/>
        <v>-0.27664243367740543</v>
      </c>
      <c r="AR62" s="33">
        <f t="shared" si="7"/>
        <v>-0.25046347404298452</v>
      </c>
      <c r="AS62" s="33">
        <f t="shared" si="7"/>
        <v>-0.22428451440856362</v>
      </c>
      <c r="AT62" s="33">
        <f t="shared" si="7"/>
        <v>-0.19810555477414271</v>
      </c>
      <c r="AU62" s="33">
        <f t="shared" si="7"/>
        <v>-0.17192659513972181</v>
      </c>
      <c r="AV62" s="33">
        <f t="shared" si="7"/>
        <v>-0.1457476355053009</v>
      </c>
      <c r="AW62" s="33">
        <f t="shared" si="7"/>
        <v>-0.11956867587087999</v>
      </c>
      <c r="AX62" s="33">
        <f t="shared" si="7"/>
        <v>-9.3389716236459086E-2</v>
      </c>
      <c r="AY62" s="33">
        <f t="shared" si="7"/>
        <v>-6.721075660203818E-2</v>
      </c>
      <c r="AZ62" s="33">
        <f t="shared" si="7"/>
        <v>-4.1031796967617273E-2</v>
      </c>
      <c r="BA62" s="33">
        <f t="shared" si="7"/>
        <v>-1.7338669443653511E-2</v>
      </c>
      <c r="BB62" s="33">
        <f t="shared" si="7"/>
        <v>5.2735593669694936E-16</v>
      </c>
      <c r="BC62" s="33">
        <f t="shared" si="7"/>
        <v>5.2735593669694936E-16</v>
      </c>
      <c r="BD62" s="33">
        <f t="shared" si="7"/>
        <v>5.2735593669694936E-16</v>
      </c>
    </row>
    <row r="63" spans="1:56" ht="16.5" collapsed="1">
      <c r="A63" s="113"/>
      <c r="B63" s="9" t="s">
        <v>8</v>
      </c>
      <c r="C63" s="11" t="s">
        <v>68</v>
      </c>
      <c r="D63" s="9" t="s">
        <v>40</v>
      </c>
      <c r="E63" s="33">
        <f>AVERAGE(E61:E62)*'Fixed data'!$C$3</f>
        <v>0</v>
      </c>
      <c r="F63" s="33">
        <f>AVERAGE(F61:F62)*'Fixed data'!$C$3</f>
        <v>0</v>
      </c>
      <c r="G63" s="33">
        <f>AVERAGE(G61:G62)*'Fixed data'!$C$3</f>
        <v>-2.7014780460393019E-3</v>
      </c>
      <c r="H63" s="33">
        <f>AVERAGE(H61:H62)*'Fixed data'!$C$3</f>
        <v>-1.224863056538766E-2</v>
      </c>
      <c r="I63" s="33">
        <f>AVERAGE(I61:I62)*'Fixed data'!$C$3</f>
        <v>-3.7723611048480724E-2</v>
      </c>
      <c r="J63" s="33">
        <f>AVERAGE(J61:J62)*'Fixed data'!$C$3</f>
        <v>-5.5720695183093472E-2</v>
      </c>
      <c r="K63" s="33">
        <f>AVERAGE(K61:K62)*'Fixed data'!$C$3</f>
        <v>-5.4456251432750936E-2</v>
      </c>
      <c r="L63" s="33">
        <f>AVERAGE(L61:L62)*'Fixed data'!$C$3</f>
        <v>-5.3191807682408422E-2</v>
      </c>
      <c r="M63" s="33">
        <f>AVERAGE(M61:M62)*'Fixed data'!$C$3</f>
        <v>-5.192736393206588E-2</v>
      </c>
      <c r="N63" s="33">
        <f>AVERAGE(N61:N62)*'Fixed data'!$C$3</f>
        <v>-5.0662920181723366E-2</v>
      </c>
      <c r="O63" s="33">
        <f>AVERAGE(O61:O62)*'Fixed data'!$C$3</f>
        <v>-4.9398476431380831E-2</v>
      </c>
      <c r="P63" s="33">
        <f>AVERAGE(P61:P62)*'Fixed data'!$C$3</f>
        <v>-4.8134032681038302E-2</v>
      </c>
      <c r="Q63" s="33">
        <f>AVERAGE(Q61:Q62)*'Fixed data'!$C$3</f>
        <v>-4.6869588930695774E-2</v>
      </c>
      <c r="R63" s="33">
        <f>AVERAGE(R61:R62)*'Fixed data'!$C$3</f>
        <v>-4.5605145180353239E-2</v>
      </c>
      <c r="S63" s="33">
        <f>AVERAGE(S61:S62)*'Fixed data'!$C$3</f>
        <v>-4.4340701430010711E-2</v>
      </c>
      <c r="T63" s="33">
        <f>AVERAGE(T61:T62)*'Fixed data'!$C$3</f>
        <v>-4.3076257679668169E-2</v>
      </c>
      <c r="U63" s="33">
        <f>AVERAGE(U61:U62)*'Fixed data'!$C$3</f>
        <v>-4.1811813929325641E-2</v>
      </c>
      <c r="V63" s="33">
        <f>AVERAGE(V61:V62)*'Fixed data'!$C$3</f>
        <v>-4.0547370178983105E-2</v>
      </c>
      <c r="W63" s="33">
        <f>AVERAGE(W61:W62)*'Fixed data'!$C$3</f>
        <v>-3.9282926428640577E-2</v>
      </c>
      <c r="X63" s="33">
        <f>AVERAGE(X61:X62)*'Fixed data'!$C$3</f>
        <v>-3.8018482678298042E-2</v>
      </c>
      <c r="Y63" s="33">
        <f>AVERAGE(Y61:Y62)*'Fixed data'!$C$3</f>
        <v>-3.6754038927955514E-2</v>
      </c>
      <c r="Z63" s="33">
        <f>AVERAGE(Z61:Z62)*'Fixed data'!$C$3</f>
        <v>-3.5489595177612979E-2</v>
      </c>
      <c r="AA63" s="33">
        <f>AVERAGE(AA61:AA62)*'Fixed data'!$C$3</f>
        <v>-3.422515142727045E-2</v>
      </c>
      <c r="AB63" s="33">
        <f>AVERAGE(AB61:AB62)*'Fixed data'!$C$3</f>
        <v>-3.2960707676927908E-2</v>
      </c>
      <c r="AC63" s="33">
        <f>AVERAGE(AC61:AC62)*'Fixed data'!$C$3</f>
        <v>-3.169626392658538E-2</v>
      </c>
      <c r="AD63" s="33">
        <f>AVERAGE(AD61:AD62)*'Fixed data'!$C$3</f>
        <v>-3.0431820176242845E-2</v>
      </c>
      <c r="AE63" s="33">
        <f>AVERAGE(AE61:AE62)*'Fixed data'!$C$3</f>
        <v>-2.9167376425900317E-2</v>
      </c>
      <c r="AF63" s="33">
        <f>AVERAGE(AF61:AF62)*'Fixed data'!$C$3</f>
        <v>-2.7902932675557782E-2</v>
      </c>
      <c r="AG63" s="33">
        <f>AVERAGE(AG61:AG62)*'Fixed data'!$C$3</f>
        <v>-2.6638488925215253E-2</v>
      </c>
      <c r="AH63" s="33">
        <f>AVERAGE(AH61:AH62)*'Fixed data'!$C$3</f>
        <v>-2.5374045174872715E-2</v>
      </c>
      <c r="AI63" s="33">
        <f>AVERAGE(AI61:AI62)*'Fixed data'!$C$3</f>
        <v>-2.4109601424530187E-2</v>
      </c>
      <c r="AJ63" s="33">
        <f>AVERAGE(AJ61:AJ62)*'Fixed data'!$C$3</f>
        <v>-2.2845157674187655E-2</v>
      </c>
      <c r="AK63" s="33">
        <f>AVERAGE(AK61:AK62)*'Fixed data'!$C$3</f>
        <v>-2.1580713923845127E-2</v>
      </c>
      <c r="AL63" s="33">
        <f>AVERAGE(AL61:AL62)*'Fixed data'!$C$3</f>
        <v>-2.0316270173502595E-2</v>
      </c>
      <c r="AM63" s="33">
        <f>AVERAGE(AM61:AM62)*'Fixed data'!$C$3</f>
        <v>-1.905182642316007E-2</v>
      </c>
      <c r="AN63" s="33">
        <f>AVERAGE(AN61:AN62)*'Fixed data'!$C$3</f>
        <v>-1.7787382672817535E-2</v>
      </c>
      <c r="AO63" s="33">
        <f>AVERAGE(AO61:AO62)*'Fixed data'!$C$3</f>
        <v>-1.652293892247501E-2</v>
      </c>
      <c r="AP63" s="33">
        <f>AVERAGE(AP61:AP62)*'Fixed data'!$C$3</f>
        <v>-1.5258495172132477E-2</v>
      </c>
      <c r="AQ63" s="33">
        <f>AVERAGE(AQ61:AQ62)*'Fixed data'!$C$3</f>
        <v>-1.3994051421789949E-2</v>
      </c>
      <c r="AR63" s="33">
        <f>AVERAGE(AR61:AR62)*'Fixed data'!$C$3</f>
        <v>-1.2729607671447417E-2</v>
      </c>
      <c r="AS63" s="33">
        <f>AVERAGE(AS61:AS62)*'Fixed data'!$C$3</f>
        <v>-1.1465163921104889E-2</v>
      </c>
      <c r="AT63" s="33">
        <f>AVERAGE(AT61:AT62)*'Fixed data'!$C$3</f>
        <v>-1.0200720170762359E-2</v>
      </c>
      <c r="AU63" s="33">
        <f>AVERAGE(AU61:AU62)*'Fixed data'!$C$3</f>
        <v>-8.9362764204198291E-3</v>
      </c>
      <c r="AV63" s="33">
        <f>AVERAGE(AV61:AV62)*'Fixed data'!$C$3</f>
        <v>-7.6718326700772983E-3</v>
      </c>
      <c r="AW63" s="33">
        <f>AVERAGE(AW61:AW62)*'Fixed data'!$C$3</f>
        <v>-6.4073889197347692E-3</v>
      </c>
      <c r="AX63" s="33">
        <f>AVERAGE(AX61:AX62)*'Fixed data'!$C$3</f>
        <v>-5.1429451693922393E-3</v>
      </c>
      <c r="AY63" s="33">
        <f>AVERAGE(AY61:AY62)*'Fixed data'!$C$3</f>
        <v>-3.8785014190497093E-3</v>
      </c>
      <c r="AZ63" s="33">
        <f>AVERAGE(AZ61:AZ62)*'Fixed data'!$C$3</f>
        <v>-2.6140576687071794E-3</v>
      </c>
      <c r="BA63" s="33">
        <f>AVERAGE(BA61:BA62)*'Fixed data'!$C$3</f>
        <v>-1.4096467638321894E-3</v>
      </c>
      <c r="BB63" s="33">
        <f>AVERAGE(BB61:BB62)*'Fixed data'!$C$3</f>
        <v>-4.1872886706421957E-4</v>
      </c>
      <c r="BC63" s="33">
        <f>AVERAGE(BC61:BC62)*'Fixed data'!$C$3</f>
        <v>2.5471291742462656E-17</v>
      </c>
      <c r="BD63" s="33">
        <f>AVERAGE(BD61:BD62)*'Fixed data'!$C$3</f>
        <v>2.5471291742462656E-17</v>
      </c>
    </row>
    <row r="64" spans="1:56" ht="15.75" thickBot="1">
      <c r="A64" s="112"/>
      <c r="B64" s="12" t="s">
        <v>95</v>
      </c>
      <c r="C64" s="12" t="s">
        <v>45</v>
      </c>
      <c r="D64" s="12" t="s">
        <v>40</v>
      </c>
      <c r="E64" s="52">
        <f t="shared" ref="E64:BD64" si="8">E29+E60+E63</f>
        <v>0</v>
      </c>
      <c r="F64" s="52">
        <f t="shared" si="8"/>
        <v>0</v>
      </c>
      <c r="G64" s="52">
        <f t="shared" si="8"/>
        <v>-3.0667089288682167E-2</v>
      </c>
      <c r="H64" s="52">
        <f t="shared" si="8"/>
        <v>-8.6222116079329211E-2</v>
      </c>
      <c r="I64" s="52">
        <f t="shared" si="8"/>
        <v>-0.24162393248035541</v>
      </c>
      <c r="J64" s="52">
        <f t="shared" si="8"/>
        <v>-8.1899654817514378E-2</v>
      </c>
      <c r="K64" s="52">
        <f t="shared" si="8"/>
        <v>-8.063521106717185E-2</v>
      </c>
      <c r="L64" s="52">
        <f t="shared" si="8"/>
        <v>-7.9370767316829335E-2</v>
      </c>
      <c r="M64" s="52">
        <f t="shared" si="8"/>
        <v>-7.8106323566486793E-2</v>
      </c>
      <c r="N64" s="52">
        <f t="shared" si="8"/>
        <v>-7.6841879816144279E-2</v>
      </c>
      <c r="O64" s="52">
        <f t="shared" si="8"/>
        <v>-7.5577436065801737E-2</v>
      </c>
      <c r="P64" s="52">
        <f t="shared" si="8"/>
        <v>-7.4312992315459209E-2</v>
      </c>
      <c r="Q64" s="52">
        <f t="shared" si="8"/>
        <v>-7.304854856511668E-2</v>
      </c>
      <c r="R64" s="52">
        <f t="shared" si="8"/>
        <v>-7.1784104814774152E-2</v>
      </c>
      <c r="S64" s="52">
        <f t="shared" si="8"/>
        <v>-7.0519661064431624E-2</v>
      </c>
      <c r="T64" s="52">
        <f t="shared" si="8"/>
        <v>-6.9255217314089082E-2</v>
      </c>
      <c r="U64" s="52">
        <f t="shared" si="8"/>
        <v>-6.7990773563746554E-2</v>
      </c>
      <c r="V64" s="52">
        <f t="shared" si="8"/>
        <v>-6.6726329813404012E-2</v>
      </c>
      <c r="W64" s="52">
        <f t="shared" si="8"/>
        <v>-6.5461886063061483E-2</v>
      </c>
      <c r="X64" s="52">
        <f t="shared" si="8"/>
        <v>-6.4197442312718955E-2</v>
      </c>
      <c r="Y64" s="52">
        <f t="shared" si="8"/>
        <v>-6.2932998562376427E-2</v>
      </c>
      <c r="Z64" s="52">
        <f t="shared" si="8"/>
        <v>-6.1668554812033885E-2</v>
      </c>
      <c r="AA64" s="52">
        <f t="shared" si="8"/>
        <v>-6.0404111061691357E-2</v>
      </c>
      <c r="AB64" s="52">
        <f t="shared" si="8"/>
        <v>-5.9139667311348815E-2</v>
      </c>
      <c r="AC64" s="52">
        <f t="shared" si="8"/>
        <v>-5.7875223561006287E-2</v>
      </c>
      <c r="AD64" s="52">
        <f t="shared" si="8"/>
        <v>-5.6610779810663758E-2</v>
      </c>
      <c r="AE64" s="52">
        <f t="shared" si="8"/>
        <v>-5.534633606032123E-2</v>
      </c>
      <c r="AF64" s="52">
        <f t="shared" si="8"/>
        <v>-5.4081892309978688E-2</v>
      </c>
      <c r="AG64" s="52">
        <f t="shared" si="8"/>
        <v>-5.281744855963616E-2</v>
      </c>
      <c r="AH64" s="52">
        <f t="shared" si="8"/>
        <v>-5.1553004809293625E-2</v>
      </c>
      <c r="AI64" s="52">
        <f t="shared" si="8"/>
        <v>-5.0288561058951096E-2</v>
      </c>
      <c r="AJ64" s="52">
        <f t="shared" si="8"/>
        <v>-4.9024117308608561E-2</v>
      </c>
      <c r="AK64" s="52">
        <f t="shared" si="8"/>
        <v>-4.7759673558266033E-2</v>
      </c>
      <c r="AL64" s="52">
        <f t="shared" si="8"/>
        <v>-4.6495229807923505E-2</v>
      </c>
      <c r="AM64" s="52">
        <f t="shared" si="8"/>
        <v>-4.5230786057580977E-2</v>
      </c>
      <c r="AN64" s="52">
        <f t="shared" si="8"/>
        <v>-4.3966342307238448E-2</v>
      </c>
      <c r="AO64" s="52">
        <f t="shared" si="8"/>
        <v>-4.270189855689592E-2</v>
      </c>
      <c r="AP64" s="52">
        <f t="shared" si="8"/>
        <v>-4.1437454806553385E-2</v>
      </c>
      <c r="AQ64" s="52">
        <f t="shared" si="8"/>
        <v>-4.0173011056210857E-2</v>
      </c>
      <c r="AR64" s="52">
        <f t="shared" si="8"/>
        <v>-3.8908567305868329E-2</v>
      </c>
      <c r="AS64" s="52">
        <f t="shared" si="8"/>
        <v>-3.7644123555525801E-2</v>
      </c>
      <c r="AT64" s="52">
        <f t="shared" si="8"/>
        <v>-3.6379679805183265E-2</v>
      </c>
      <c r="AU64" s="52">
        <f t="shared" si="8"/>
        <v>-3.5115236054840737E-2</v>
      </c>
      <c r="AV64" s="52">
        <f t="shared" si="8"/>
        <v>-3.3850792304498209E-2</v>
      </c>
      <c r="AW64" s="52">
        <f t="shared" si="8"/>
        <v>-3.2586348554155681E-2</v>
      </c>
      <c r="AX64" s="52">
        <f t="shared" si="8"/>
        <v>-3.1321904803813153E-2</v>
      </c>
      <c r="AY64" s="52">
        <f t="shared" si="8"/>
        <v>-3.0057461053470617E-2</v>
      </c>
      <c r="AZ64" s="52">
        <f t="shared" si="8"/>
        <v>-2.8793017303128089E-2</v>
      </c>
      <c r="BA64" s="52">
        <f t="shared" si="8"/>
        <v>-2.5102774287795952E-2</v>
      </c>
      <c r="BB64" s="52">
        <f t="shared" si="8"/>
        <v>-1.7757398310718257E-2</v>
      </c>
      <c r="BC64" s="52">
        <f t="shared" si="8"/>
        <v>2.5471291742462656E-17</v>
      </c>
      <c r="BD64" s="52">
        <f t="shared" si="8"/>
        <v>2.5471291742462656E-17</v>
      </c>
    </row>
    <row r="65" spans="1:56" ht="12.75" customHeight="1">
      <c r="A65" s="181" t="s">
        <v>230</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2"/>
      <c r="B66" s="9" t="s">
        <v>202</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2"/>
      <c r="B67" s="9" t="s">
        <v>298</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2"/>
      <c r="B68" s="9" t="s">
        <v>299</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2"/>
      <c r="B69" s="4" t="s">
        <v>203</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2"/>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2"/>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2"/>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2"/>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2"/>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2"/>
      <c r="B75" s="9" t="s">
        <v>211</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3"/>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-3.0667089288682167E-2</v>
      </c>
      <c r="H77" s="53">
        <f>IF('Fixed data'!$G$19=FALSE,H64+H76,H64)</f>
        <v>-8.6222116079329211E-2</v>
      </c>
      <c r="I77" s="53">
        <f>IF('Fixed data'!$G$19=FALSE,I64+I76,I64)</f>
        <v>-0.24162393248035541</v>
      </c>
      <c r="J77" s="53">
        <f>IF('Fixed data'!$G$19=FALSE,J64+J76,J64)</f>
        <v>-8.1899654817514378E-2</v>
      </c>
      <c r="K77" s="53">
        <f>IF('Fixed data'!$G$19=FALSE,K64+K76,K64)</f>
        <v>-8.063521106717185E-2</v>
      </c>
      <c r="L77" s="53">
        <f>IF('Fixed data'!$G$19=FALSE,L64+L76,L64)</f>
        <v>-7.9370767316829335E-2</v>
      </c>
      <c r="M77" s="53">
        <f>IF('Fixed data'!$G$19=FALSE,M64+M76,M64)</f>
        <v>-7.8106323566486793E-2</v>
      </c>
      <c r="N77" s="53">
        <f>IF('Fixed data'!$G$19=FALSE,N64+N76,N64)</f>
        <v>-7.6841879816144279E-2</v>
      </c>
      <c r="O77" s="53">
        <f>IF('Fixed data'!$G$19=FALSE,O64+O76,O64)</f>
        <v>-7.5577436065801737E-2</v>
      </c>
      <c r="P77" s="53">
        <f>IF('Fixed data'!$G$19=FALSE,P64+P76,P64)</f>
        <v>-7.4312992315459209E-2</v>
      </c>
      <c r="Q77" s="53">
        <f>IF('Fixed data'!$G$19=FALSE,Q64+Q76,Q64)</f>
        <v>-7.304854856511668E-2</v>
      </c>
      <c r="R77" s="53">
        <f>IF('Fixed data'!$G$19=FALSE,R64+R76,R64)</f>
        <v>-7.1784104814774152E-2</v>
      </c>
      <c r="S77" s="53">
        <f>IF('Fixed data'!$G$19=FALSE,S64+S76,S64)</f>
        <v>-7.0519661064431624E-2</v>
      </c>
      <c r="T77" s="53">
        <f>IF('Fixed data'!$G$19=FALSE,T64+T76,T64)</f>
        <v>-6.9255217314089082E-2</v>
      </c>
      <c r="U77" s="53">
        <f>IF('Fixed data'!$G$19=FALSE,U64+U76,U64)</f>
        <v>-6.7990773563746554E-2</v>
      </c>
      <c r="V77" s="53">
        <f>IF('Fixed data'!$G$19=FALSE,V64+V76,V64)</f>
        <v>-6.6726329813404012E-2</v>
      </c>
      <c r="W77" s="53">
        <f>IF('Fixed data'!$G$19=FALSE,W64+W76,W64)</f>
        <v>-6.5461886063061483E-2</v>
      </c>
      <c r="X77" s="53">
        <f>IF('Fixed data'!$G$19=FALSE,X64+X76,X64)</f>
        <v>-6.4197442312718955E-2</v>
      </c>
      <c r="Y77" s="53">
        <f>IF('Fixed data'!$G$19=FALSE,Y64+Y76,Y64)</f>
        <v>-6.2932998562376427E-2</v>
      </c>
      <c r="Z77" s="53">
        <f>IF('Fixed data'!$G$19=FALSE,Z64+Z76,Z64)</f>
        <v>-6.1668554812033885E-2</v>
      </c>
      <c r="AA77" s="53">
        <f>IF('Fixed data'!$G$19=FALSE,AA64+AA76,AA64)</f>
        <v>-6.0404111061691357E-2</v>
      </c>
      <c r="AB77" s="53">
        <f>IF('Fixed data'!$G$19=FALSE,AB64+AB76,AB64)</f>
        <v>-5.9139667311348815E-2</v>
      </c>
      <c r="AC77" s="53">
        <f>IF('Fixed data'!$G$19=FALSE,AC64+AC76,AC64)</f>
        <v>-5.7875223561006287E-2</v>
      </c>
      <c r="AD77" s="53">
        <f>IF('Fixed data'!$G$19=FALSE,AD64+AD76,AD64)</f>
        <v>-5.6610779810663758E-2</v>
      </c>
      <c r="AE77" s="53">
        <f>IF('Fixed data'!$G$19=FALSE,AE64+AE76,AE64)</f>
        <v>-5.534633606032123E-2</v>
      </c>
      <c r="AF77" s="53">
        <f>IF('Fixed data'!$G$19=FALSE,AF64+AF76,AF64)</f>
        <v>-5.4081892309978688E-2</v>
      </c>
      <c r="AG77" s="53">
        <f>IF('Fixed data'!$G$19=FALSE,AG64+AG76,AG64)</f>
        <v>-5.281744855963616E-2</v>
      </c>
      <c r="AH77" s="53">
        <f>IF('Fixed data'!$G$19=FALSE,AH64+AH76,AH64)</f>
        <v>-5.1553004809293625E-2</v>
      </c>
      <c r="AI77" s="53">
        <f>IF('Fixed data'!$G$19=FALSE,AI64+AI76,AI64)</f>
        <v>-5.0288561058951096E-2</v>
      </c>
      <c r="AJ77" s="53">
        <f>IF('Fixed data'!$G$19=FALSE,AJ64+AJ76,AJ64)</f>
        <v>-4.9024117308608561E-2</v>
      </c>
      <c r="AK77" s="53">
        <f>IF('Fixed data'!$G$19=FALSE,AK64+AK76,AK64)</f>
        <v>-4.7759673558266033E-2</v>
      </c>
      <c r="AL77" s="53">
        <f>IF('Fixed data'!$G$19=FALSE,AL64+AL76,AL64)</f>
        <v>-4.6495229807923505E-2</v>
      </c>
      <c r="AM77" s="53">
        <f>IF('Fixed data'!$G$19=FALSE,AM64+AM76,AM64)</f>
        <v>-4.5230786057580977E-2</v>
      </c>
      <c r="AN77" s="53">
        <f>IF('Fixed data'!$G$19=FALSE,AN64+AN76,AN64)</f>
        <v>-4.3966342307238448E-2</v>
      </c>
      <c r="AO77" s="53">
        <f>IF('Fixed data'!$G$19=FALSE,AO64+AO76,AO64)</f>
        <v>-4.270189855689592E-2</v>
      </c>
      <c r="AP77" s="53">
        <f>IF('Fixed data'!$G$19=FALSE,AP64+AP76,AP64)</f>
        <v>-4.1437454806553385E-2</v>
      </c>
      <c r="AQ77" s="53">
        <f>IF('Fixed data'!$G$19=FALSE,AQ64+AQ76,AQ64)</f>
        <v>-4.0173011056210857E-2</v>
      </c>
      <c r="AR77" s="53">
        <f>IF('Fixed data'!$G$19=FALSE,AR64+AR76,AR64)</f>
        <v>-3.8908567305868329E-2</v>
      </c>
      <c r="AS77" s="53">
        <f>IF('Fixed data'!$G$19=FALSE,AS64+AS76,AS64)</f>
        <v>-3.7644123555525801E-2</v>
      </c>
      <c r="AT77" s="53">
        <f>IF('Fixed data'!$G$19=FALSE,AT64+AT76,AT64)</f>
        <v>-3.6379679805183265E-2</v>
      </c>
      <c r="AU77" s="53">
        <f>IF('Fixed data'!$G$19=FALSE,AU64+AU76,AU64)</f>
        <v>-3.5115236054840737E-2</v>
      </c>
      <c r="AV77" s="53">
        <f>IF('Fixed data'!$G$19=FALSE,AV64+AV76,AV64)</f>
        <v>-3.3850792304498209E-2</v>
      </c>
      <c r="AW77" s="53">
        <f>IF('Fixed data'!$G$19=FALSE,AW64+AW76,AW64)</f>
        <v>-3.2586348554155681E-2</v>
      </c>
      <c r="AX77" s="53">
        <f>IF('Fixed data'!$G$19=FALSE,AX64+AX76,AX64)</f>
        <v>-3.1321904803813153E-2</v>
      </c>
      <c r="AY77" s="53">
        <f>IF('Fixed data'!$G$19=FALSE,AY64+AY76,AY64)</f>
        <v>-3.0057461053470617E-2</v>
      </c>
      <c r="AZ77" s="53">
        <f>IF('Fixed data'!$G$19=FALSE,AZ64+AZ76,AZ64)</f>
        <v>-2.8793017303128089E-2</v>
      </c>
      <c r="BA77" s="53">
        <f>IF('Fixed data'!$G$19=FALSE,BA64+BA76,BA64)</f>
        <v>-2.5102774287795952E-2</v>
      </c>
      <c r="BB77" s="53">
        <f>IF('Fixed data'!$G$19=FALSE,BB64+BB76,BB64)</f>
        <v>-1.7757398310718257E-2</v>
      </c>
      <c r="BC77" s="53">
        <f>IF('Fixed data'!$G$19=FALSE,BC64+BC76,BC64)</f>
        <v>2.5471291742462656E-17</v>
      </c>
      <c r="BD77" s="53">
        <f>IF('Fixed data'!$G$19=FALSE,BD64+BD76,BD64)</f>
        <v>2.5471291742462656E-17</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-2.7659957487996822E-2</v>
      </c>
      <c r="H80" s="54">
        <f t="shared" si="10"/>
        <v>-7.5137592913055551E-2</v>
      </c>
      <c r="I80" s="54">
        <f t="shared" si="10"/>
        <v>-0.20344086761929506</v>
      </c>
      <c r="J80" s="54">
        <f t="shared" si="10"/>
        <v>-6.6625421962630493E-2</v>
      </c>
      <c r="K80" s="54">
        <f t="shared" si="10"/>
        <v>-6.3378547011628927E-2</v>
      </c>
      <c r="L80" s="54">
        <f t="shared" si="10"/>
        <v>-6.0275077926151284E-2</v>
      </c>
      <c r="M80" s="54">
        <f t="shared" si="10"/>
        <v>-5.7309028724594924E-2</v>
      </c>
      <c r="N80" s="54">
        <f t="shared" si="10"/>
        <v>-5.447465428248989E-2</v>
      </c>
      <c r="O80" s="54">
        <f t="shared" si="10"/>
        <v>-5.1766440887917216E-2</v>
      </c>
      <c r="P80" s="54">
        <f t="shared" si="10"/>
        <v>-4.917909716025929E-2</v>
      </c>
      <c r="Q80" s="54">
        <f t="shared" si="10"/>
        <v>-4.6707545318508743E-2</v>
      </c>
      <c r="R80" s="54">
        <f t="shared" si="10"/>
        <v>-4.4346912785879516E-2</v>
      </c>
      <c r="S80" s="54">
        <f t="shared" si="10"/>
        <v>-4.2092524117960162E-2</v>
      </c>
      <c r="T80" s="54">
        <f t="shared" si="10"/>
        <v>-3.9939893242127482E-2</v>
      </c>
      <c r="U80" s="54">
        <f t="shared" si="10"/>
        <v>-3.7884715996400128E-2</v>
      </c>
      <c r="V80" s="54">
        <f t="shared" si="10"/>
        <v>-3.5922862956354426E-2</v>
      </c>
      <c r="W80" s="54">
        <f t="shared" si="10"/>
        <v>-3.405037253915242E-2</v>
      </c>
      <c r="X80" s="54">
        <f t="shared" si="10"/>
        <v>-3.2263444374142754E-2</v>
      </c>
      <c r="Y80" s="54">
        <f t="shared" si="10"/>
        <v>-3.0558432929891566E-2</v>
      </c>
      <c r="Z80" s="54">
        <f t="shared" si="10"/>
        <v>-2.8931841387880953E-2</v>
      </c>
      <c r="AA80" s="54">
        <f t="shared" si="10"/>
        <v>-2.7380315753480371E-2</v>
      </c>
      <c r="AB80" s="54">
        <f t="shared" si="10"/>
        <v>-2.5900639195148935E-2</v>
      </c>
      <c r="AC80" s="54">
        <f t="shared" si="10"/>
        <v>-2.4489726603167332E-2</v>
      </c>
      <c r="AD80" s="54">
        <f t="shared" si="10"/>
        <v>-2.3144619359525255E-2</v>
      </c>
      <c r="AE80" s="54">
        <f t="shared" si="10"/>
        <v>-2.1862480310905687E-2</v>
      </c>
      <c r="AF80" s="54">
        <f t="shared" si="10"/>
        <v>-2.0640588937010908E-2</v>
      </c>
      <c r="AG80" s="54">
        <f t="shared" si="10"/>
        <v>-1.9476336706767398E-2</v>
      </c>
      <c r="AH80" s="54">
        <f t="shared" si="10"/>
        <v>-1.8367222615227982E-2</v>
      </c>
      <c r="AI80" s="54">
        <f t="shared" si="10"/>
        <v>-2.0114777972228236E-2</v>
      </c>
      <c r="AJ80" s="54">
        <f t="shared" si="10"/>
        <v>-1.9037880316807733E-2</v>
      </c>
      <c r="AK80" s="54">
        <f t="shared" si="10"/>
        <v>-1.8006650466957954E-2</v>
      </c>
      <c r="AL80" s="54">
        <f t="shared" si="10"/>
        <v>-1.701934173355232E-2</v>
      </c>
      <c r="AM80" s="54">
        <f t="shared" si="10"/>
        <v>-1.6074270434687361E-2</v>
      </c>
      <c r="AN80" s="54">
        <f t="shared" si="10"/>
        <v>-1.5169813707138886E-2</v>
      </c>
      <c r="AO80" s="54">
        <f t="shared" si="10"/>
        <v>-1.430440739185479E-2</v>
      </c>
      <c r="AP80" s="54">
        <f t="shared" si="10"/>
        <v>-1.3476543991028352E-2</v>
      </c>
      <c r="AQ80" s="54">
        <f t="shared" si="10"/>
        <v>-1.2684770694376108E-2</v>
      </c>
      <c r="AR80" s="54">
        <f t="shared" si="10"/>
        <v>-1.1927687472322025E-2</v>
      </c>
      <c r="AS80" s="54">
        <f t="shared" si="10"/>
        <v>-1.1203945233864887E-2</v>
      </c>
      <c r="AT80" s="54">
        <f t="shared" si="10"/>
        <v>-1.0512244046978642E-2</v>
      </c>
      <c r="AU80" s="54">
        <f t="shared" si="10"/>
        <v>-9.8513314194656598E-3</v>
      </c>
      <c r="AV80" s="54">
        <f t="shared" si="10"/>
        <v>-9.2200006382511246E-3</v>
      </c>
      <c r="AW80" s="54">
        <f t="shared" si="10"/>
        <v>-8.6170891651726426E-3</v>
      </c>
      <c r="AX80" s="54">
        <f t="shared" si="10"/>
        <v>-8.0414770873828995E-3</v>
      </c>
      <c r="AY80" s="54">
        <f t="shared" si="10"/>
        <v>-7.4920856205449408E-3</v>
      </c>
      <c r="AZ80" s="54">
        <f t="shared" si="10"/>
        <v>-6.9678756630593662E-3</v>
      </c>
      <c r="BA80" s="54">
        <f t="shared" si="10"/>
        <v>-5.8979041535327697E-3</v>
      </c>
      <c r="BB80" s="54">
        <f t="shared" si="10"/>
        <v>-4.0505882733214522E-3</v>
      </c>
      <c r="BC80" s="54">
        <f t="shared" si="10"/>
        <v>5.6409533765495444E-18</v>
      </c>
      <c r="BD80" s="54">
        <f t="shared" si="10"/>
        <v>5.4766537636403343E-18</v>
      </c>
    </row>
    <row r="81" spans="1:56">
      <c r="A81" s="72"/>
      <c r="B81" s="15" t="s">
        <v>18</v>
      </c>
      <c r="C81" s="15"/>
      <c r="D81" s="14" t="s">
        <v>40</v>
      </c>
      <c r="E81" s="55">
        <f>+E80</f>
        <v>0</v>
      </c>
      <c r="F81" s="55">
        <f t="shared" ref="F81:BD81" si="11">+E81+F80</f>
        <v>0</v>
      </c>
      <c r="G81" s="55">
        <f t="shared" si="11"/>
        <v>-2.7659957487996822E-2</v>
      </c>
      <c r="H81" s="55">
        <f t="shared" si="11"/>
        <v>-0.10279755040105237</v>
      </c>
      <c r="I81" s="55">
        <f t="shared" si="11"/>
        <v>-0.30623841802034746</v>
      </c>
      <c r="J81" s="55">
        <f t="shared" si="11"/>
        <v>-0.37286383998297795</v>
      </c>
      <c r="K81" s="55">
        <f t="shared" si="11"/>
        <v>-0.43624238699460688</v>
      </c>
      <c r="L81" s="55">
        <f t="shared" si="11"/>
        <v>-0.49651746492075816</v>
      </c>
      <c r="M81" s="55">
        <f t="shared" si="11"/>
        <v>-0.55382649364535308</v>
      </c>
      <c r="N81" s="55">
        <f t="shared" si="11"/>
        <v>-0.60830114792784296</v>
      </c>
      <c r="O81" s="55">
        <f t="shared" si="11"/>
        <v>-0.66006758881576022</v>
      </c>
      <c r="P81" s="55">
        <f t="shared" si="11"/>
        <v>-0.70924668597601948</v>
      </c>
      <c r="Q81" s="55">
        <f t="shared" si="11"/>
        <v>-0.75595423129452821</v>
      </c>
      <c r="R81" s="55">
        <f t="shared" si="11"/>
        <v>-0.80030114408040776</v>
      </c>
      <c r="S81" s="55">
        <f t="shared" si="11"/>
        <v>-0.84239366819836792</v>
      </c>
      <c r="T81" s="55">
        <f t="shared" si="11"/>
        <v>-0.88233356144049535</v>
      </c>
      <c r="U81" s="55">
        <f t="shared" si="11"/>
        <v>-0.92021827743689544</v>
      </c>
      <c r="V81" s="55">
        <f t="shared" si="11"/>
        <v>-0.95614114039324982</v>
      </c>
      <c r="W81" s="55">
        <f t="shared" si="11"/>
        <v>-0.99019151293240226</v>
      </c>
      <c r="X81" s="55">
        <f t="shared" si="11"/>
        <v>-1.0224549573065451</v>
      </c>
      <c r="Y81" s="55">
        <f t="shared" si="11"/>
        <v>-1.0530133902364367</v>
      </c>
      <c r="Z81" s="55">
        <f t="shared" si="11"/>
        <v>-1.0819452316243177</v>
      </c>
      <c r="AA81" s="55">
        <f t="shared" si="11"/>
        <v>-1.1093255473777981</v>
      </c>
      <c r="AB81" s="55">
        <f t="shared" si="11"/>
        <v>-1.1352261865729469</v>
      </c>
      <c r="AC81" s="55">
        <f t="shared" si="11"/>
        <v>-1.1597159131761143</v>
      </c>
      <c r="AD81" s="55">
        <f t="shared" si="11"/>
        <v>-1.1828605325356396</v>
      </c>
      <c r="AE81" s="55">
        <f t="shared" si="11"/>
        <v>-1.2047230128465454</v>
      </c>
      <c r="AF81" s="55">
        <f t="shared" si="11"/>
        <v>-1.2253636017835563</v>
      </c>
      <c r="AG81" s="55">
        <f t="shared" si="11"/>
        <v>-1.2448399384903237</v>
      </c>
      <c r="AH81" s="55">
        <f t="shared" si="11"/>
        <v>-1.2632071611055518</v>
      </c>
      <c r="AI81" s="55">
        <f t="shared" si="11"/>
        <v>-1.2833219390777799</v>
      </c>
      <c r="AJ81" s="55">
        <f t="shared" si="11"/>
        <v>-1.3023598193945876</v>
      </c>
      <c r="AK81" s="55">
        <f t="shared" si="11"/>
        <v>-1.3203664698615456</v>
      </c>
      <c r="AL81" s="55">
        <f t="shared" si="11"/>
        <v>-1.3373858115950978</v>
      </c>
      <c r="AM81" s="55">
        <f t="shared" si="11"/>
        <v>-1.3534600820297853</v>
      </c>
      <c r="AN81" s="55">
        <f t="shared" si="11"/>
        <v>-1.3686298957369243</v>
      </c>
      <c r="AO81" s="55">
        <f t="shared" si="11"/>
        <v>-1.3829343031287791</v>
      </c>
      <c r="AP81" s="55">
        <f t="shared" si="11"/>
        <v>-1.3964108471198073</v>
      </c>
      <c r="AQ81" s="55">
        <f t="shared" si="11"/>
        <v>-1.4090956178141834</v>
      </c>
      <c r="AR81" s="55">
        <f t="shared" si="11"/>
        <v>-1.4210233052865053</v>
      </c>
      <c r="AS81" s="55">
        <f t="shared" si="11"/>
        <v>-1.4322272505203701</v>
      </c>
      <c r="AT81" s="55">
        <f t="shared" si="11"/>
        <v>-1.4427394945673488</v>
      </c>
      <c r="AU81" s="55">
        <f t="shared" si="11"/>
        <v>-1.4525908259868145</v>
      </c>
      <c r="AV81" s="55">
        <f t="shared" si="11"/>
        <v>-1.4618108266250656</v>
      </c>
      <c r="AW81" s="55">
        <f t="shared" si="11"/>
        <v>-1.4704279157902382</v>
      </c>
      <c r="AX81" s="55">
        <f t="shared" si="11"/>
        <v>-1.4784693928776211</v>
      </c>
      <c r="AY81" s="55">
        <f t="shared" si="11"/>
        <v>-1.4859614784981661</v>
      </c>
      <c r="AZ81" s="55">
        <f t="shared" si="11"/>
        <v>-1.4929293541612254</v>
      </c>
      <c r="BA81" s="55">
        <f t="shared" si="11"/>
        <v>-1.4988272583147582</v>
      </c>
      <c r="BB81" s="55">
        <f t="shared" si="11"/>
        <v>-1.5028778465880797</v>
      </c>
      <c r="BC81" s="55">
        <f t="shared" si="11"/>
        <v>-1.5028778465880797</v>
      </c>
      <c r="BD81" s="55">
        <f t="shared" si="11"/>
        <v>-1.5028778465880797</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321</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4"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4"/>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4"/>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4"/>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4"/>
      <c r="B90" s="4" t="s">
        <v>331</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4"/>
      <c r="B91" s="4" t="s">
        <v>332</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4"/>
      <c r="B92" s="4" t="s">
        <v>333</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4"/>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334</v>
      </c>
    </row>
    <row r="97" spans="1:3">
      <c r="B97" s="67" t="s">
        <v>155</v>
      </c>
    </row>
    <row r="98" spans="1:3">
      <c r="B98" s="4" t="s">
        <v>318</v>
      </c>
    </row>
    <row r="99" spans="1:3">
      <c r="B99" s="4" t="s">
        <v>336</v>
      </c>
    </row>
    <row r="100" spans="1:3" ht="16.5">
      <c r="A100" s="83">
        <v>2</v>
      </c>
      <c r="B100" s="67" t="s">
        <v>154</v>
      </c>
    </row>
    <row r="105" spans="1:3">
      <c r="C105" s="35"/>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1" sqref="B21"/>
    </sheetView>
  </sheetViews>
  <sheetFormatPr defaultRowHeight="15"/>
  <cols>
    <col min="1" max="1" width="5.85546875" customWidth="1"/>
    <col min="2" max="2" width="64.85546875" customWidth="1"/>
  </cols>
  <sheetData>
    <row r="1" spans="1:2" ht="18.75">
      <c r="A1" s="1" t="s">
        <v>82</v>
      </c>
    </row>
    <row r="2" spans="1:2">
      <c r="A2" t="s">
        <v>78</v>
      </c>
    </row>
    <row r="3" spans="1:2">
      <c r="A3">
        <v>1</v>
      </c>
      <c r="B3" t="s">
        <v>347</v>
      </c>
    </row>
    <row r="4" spans="1:2">
      <c r="A4">
        <v>2</v>
      </c>
      <c r="B4" t="s">
        <v>343</v>
      </c>
    </row>
    <row r="5" spans="1:2">
      <c r="A5">
        <v>3</v>
      </c>
      <c r="B5" s="139" t="s">
        <v>346</v>
      </c>
    </row>
    <row r="6" spans="1:2">
      <c r="A6">
        <v>4</v>
      </c>
      <c r="B6" s="132" t="s">
        <v>351</v>
      </c>
    </row>
    <row r="7" spans="1:2">
      <c r="A7">
        <v>5</v>
      </c>
      <c r="B7" s="139" t="s">
        <v>344</v>
      </c>
    </row>
    <row r="10" spans="1:2">
      <c r="B10" s="134"/>
    </row>
    <row r="11" spans="1:2">
      <c r="B11" s="138"/>
    </row>
    <row r="12" spans="1:2">
      <c r="B12" s="138"/>
    </row>
    <row r="13" spans="1:2">
      <c r="B13" s="138"/>
    </row>
    <row r="14" spans="1:2">
      <c r="B14" s="138"/>
    </row>
    <row r="15" spans="1:2">
      <c r="B15" s="134"/>
    </row>
    <row r="16" spans="1:2">
      <c r="B16" s="138"/>
    </row>
    <row r="17" spans="2:2">
      <c r="B17" s="138"/>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L5" sqref="L5"/>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361</v>
      </c>
      <c r="C1" s="3" t="s">
        <v>360</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43">
        <f>INDEX($E$81:$BD$81,1,$C$9+$B4-1)</f>
        <v>-0.77244619021657723</v>
      </c>
      <c r="D4" s="9"/>
      <c r="E4" s="9"/>
      <c r="F4" s="84"/>
      <c r="G4" s="9"/>
      <c r="I4" s="39"/>
      <c r="AQ4" s="22"/>
      <c r="AR4" s="22"/>
      <c r="AS4" s="22"/>
      <c r="AT4" s="22"/>
      <c r="AU4" s="22"/>
      <c r="AV4" s="22"/>
      <c r="AW4" s="22"/>
      <c r="AX4" s="22"/>
      <c r="AY4" s="22"/>
      <c r="AZ4" s="22"/>
      <c r="BA4" s="22"/>
      <c r="BB4" s="22"/>
      <c r="BC4" s="22"/>
      <c r="BD4" s="22"/>
    </row>
    <row r="5" spans="1:56">
      <c r="B5" s="47">
        <v>24</v>
      </c>
      <c r="C5" s="43">
        <f>INDEX($E$81:$BD$81,1,$C$9+$B5-1)</f>
        <v>-0.9582319861726305</v>
      </c>
      <c r="D5" s="18"/>
      <c r="E5" s="62"/>
      <c r="F5" s="9"/>
      <c r="G5" s="9"/>
      <c r="AQ5" s="22"/>
      <c r="AR5" s="22"/>
      <c r="AS5" s="22"/>
      <c r="AT5" s="22"/>
      <c r="AU5" s="22"/>
      <c r="AV5" s="22"/>
      <c r="AW5" s="22"/>
      <c r="AX5" s="22"/>
      <c r="AY5" s="22"/>
      <c r="AZ5" s="22"/>
      <c r="BA5" s="22"/>
      <c r="BB5" s="22"/>
      <c r="BC5" s="22"/>
      <c r="BD5" s="22"/>
    </row>
    <row r="6" spans="1:56">
      <c r="B6" s="47">
        <v>32</v>
      </c>
      <c r="C6" s="43">
        <f>INDEX($E$81:$BD$81,1,$C$9+$B6-1)</f>
        <v>-1.0849391735144283</v>
      </c>
      <c r="D6" s="9"/>
      <c r="E6" s="9"/>
      <c r="F6" s="9"/>
      <c r="G6" s="9"/>
      <c r="AQ6" s="22"/>
      <c r="AR6" s="22"/>
      <c r="AS6" s="22"/>
      <c r="AT6" s="22"/>
      <c r="AU6" s="22"/>
      <c r="AV6" s="22"/>
      <c r="AW6" s="22"/>
      <c r="AX6" s="22"/>
      <c r="AY6" s="22"/>
      <c r="AZ6" s="22"/>
      <c r="BA6" s="22"/>
      <c r="BB6" s="22"/>
      <c r="BC6" s="22"/>
      <c r="BD6" s="22"/>
    </row>
    <row r="7" spans="1:56">
      <c r="B7" s="47">
        <v>45</v>
      </c>
      <c r="C7" s="43">
        <f>INDEX($E$81:$BD$81,1,$C$9+$B7-1)</f>
        <v>-1.2069227541037981</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5" t="s">
        <v>11</v>
      </c>
      <c r="B13" s="60" t="s">
        <v>159</v>
      </c>
      <c r="C13" s="59"/>
      <c r="D13" s="60" t="s">
        <v>40</v>
      </c>
      <c r="E13" s="61">
        <v>0</v>
      </c>
      <c r="F13" s="61">
        <v>0</v>
      </c>
      <c r="G13" s="61">
        <v>-0.9321870414214285</v>
      </c>
      <c r="H13" s="61">
        <v>-1.7871913350871105</v>
      </c>
      <c r="I13" s="61">
        <v>-1.4500037720577934</v>
      </c>
      <c r="J13" s="61">
        <v>0</v>
      </c>
      <c r="K13" s="61">
        <v>0</v>
      </c>
      <c r="L13" s="61">
        <v>0</v>
      </c>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0"/>
      <c r="AY13" s="60"/>
      <c r="AZ13" s="60"/>
      <c r="BA13" s="60"/>
      <c r="BB13" s="60"/>
      <c r="BC13" s="60"/>
      <c r="BD13" s="60"/>
    </row>
    <row r="14" spans="1:56">
      <c r="A14" s="186"/>
      <c r="B14" s="60" t="s">
        <v>176</v>
      </c>
      <c r="C14" s="59"/>
      <c r="D14" s="60" t="s">
        <v>40</v>
      </c>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0"/>
      <c r="AY14" s="60"/>
      <c r="AZ14" s="60"/>
      <c r="BA14" s="60"/>
      <c r="BB14" s="60"/>
      <c r="BC14" s="60"/>
      <c r="BD14" s="60"/>
    </row>
    <row r="15" spans="1:56">
      <c r="A15" s="186"/>
      <c r="B15" s="60" t="s">
        <v>198</v>
      </c>
      <c r="C15" s="59"/>
      <c r="D15" s="60" t="s">
        <v>40</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0"/>
      <c r="AY15" s="60"/>
      <c r="AZ15" s="60"/>
      <c r="BA15" s="60"/>
      <c r="BB15" s="60"/>
      <c r="BC15" s="60"/>
      <c r="BD15" s="60"/>
    </row>
    <row r="16" spans="1:56">
      <c r="A16" s="186"/>
      <c r="B16" s="60" t="s">
        <v>198</v>
      </c>
      <c r="C16" s="59"/>
      <c r="D16" s="60" t="s">
        <v>40</v>
      </c>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0"/>
      <c r="AY16" s="60"/>
      <c r="AZ16" s="60"/>
      <c r="BA16" s="60"/>
      <c r="BB16" s="60"/>
      <c r="BC16" s="60"/>
      <c r="BD16" s="60"/>
    </row>
    <row r="17" spans="1:56">
      <c r="A17" s="186"/>
      <c r="B17" s="60" t="s">
        <v>198</v>
      </c>
      <c r="C17" s="59"/>
      <c r="D17" s="60" t="s">
        <v>40</v>
      </c>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0"/>
      <c r="AY17" s="60"/>
      <c r="AZ17" s="60"/>
      <c r="BA17" s="60"/>
      <c r="BB17" s="60"/>
      <c r="BC17" s="60"/>
      <c r="BD17" s="60"/>
    </row>
    <row r="18" spans="1:56" ht="15.75" thickBot="1">
      <c r="A18" s="187"/>
      <c r="B18" s="122" t="s">
        <v>197</v>
      </c>
      <c r="C18" s="128"/>
      <c r="D18" s="123" t="s">
        <v>40</v>
      </c>
      <c r="E18" s="58">
        <f>SUM(E13:E17)</f>
        <v>0</v>
      </c>
      <c r="F18" s="58">
        <f t="shared" ref="F18:AW18" si="0">SUM(F13:F17)</f>
        <v>0</v>
      </c>
      <c r="G18" s="58">
        <f t="shared" si="0"/>
        <v>-0.9321870414214285</v>
      </c>
      <c r="H18" s="58">
        <f t="shared" si="0"/>
        <v>-1.7871913350871105</v>
      </c>
      <c r="I18" s="58">
        <f t="shared" si="0"/>
        <v>-1.4500037720577934</v>
      </c>
      <c r="J18" s="58">
        <f t="shared" si="0"/>
        <v>0</v>
      </c>
      <c r="K18" s="58">
        <f t="shared" si="0"/>
        <v>0</v>
      </c>
      <c r="L18" s="58">
        <f t="shared" si="0"/>
        <v>0</v>
      </c>
      <c r="M18" s="58">
        <f t="shared" si="0"/>
        <v>0</v>
      </c>
      <c r="N18" s="58">
        <f t="shared" si="0"/>
        <v>0</v>
      </c>
      <c r="O18" s="58">
        <f t="shared" si="0"/>
        <v>0</v>
      </c>
      <c r="P18" s="58">
        <f t="shared" si="0"/>
        <v>0</v>
      </c>
      <c r="Q18" s="58">
        <f t="shared" si="0"/>
        <v>0</v>
      </c>
      <c r="R18" s="58">
        <f t="shared" si="0"/>
        <v>0</v>
      </c>
      <c r="S18" s="58">
        <f t="shared" si="0"/>
        <v>0</v>
      </c>
      <c r="T18" s="58">
        <f t="shared" si="0"/>
        <v>0</v>
      </c>
      <c r="U18" s="58">
        <f t="shared" si="0"/>
        <v>0</v>
      </c>
      <c r="V18" s="58">
        <f t="shared" si="0"/>
        <v>0</v>
      </c>
      <c r="W18" s="58">
        <f t="shared" si="0"/>
        <v>0</v>
      </c>
      <c r="X18" s="58">
        <f t="shared" si="0"/>
        <v>0</v>
      </c>
      <c r="Y18" s="58">
        <f t="shared" si="0"/>
        <v>0</v>
      </c>
      <c r="Z18" s="58">
        <f t="shared" si="0"/>
        <v>0</v>
      </c>
      <c r="AA18" s="58">
        <f t="shared" si="0"/>
        <v>0</v>
      </c>
      <c r="AB18" s="58">
        <f t="shared" si="0"/>
        <v>0</v>
      </c>
      <c r="AC18" s="58">
        <f t="shared" si="0"/>
        <v>0</v>
      </c>
      <c r="AD18" s="58">
        <f t="shared" si="0"/>
        <v>0</v>
      </c>
      <c r="AE18" s="58">
        <f t="shared" si="0"/>
        <v>0</v>
      </c>
      <c r="AF18" s="58">
        <f t="shared" si="0"/>
        <v>0</v>
      </c>
      <c r="AG18" s="58">
        <f t="shared" si="0"/>
        <v>0</v>
      </c>
      <c r="AH18" s="58">
        <f t="shared" si="0"/>
        <v>0</v>
      </c>
      <c r="AI18" s="58">
        <f t="shared" si="0"/>
        <v>0</v>
      </c>
      <c r="AJ18" s="58">
        <f t="shared" si="0"/>
        <v>0</v>
      </c>
      <c r="AK18" s="58">
        <f t="shared" si="0"/>
        <v>0</v>
      </c>
      <c r="AL18" s="58">
        <f t="shared" si="0"/>
        <v>0</v>
      </c>
      <c r="AM18" s="58">
        <f t="shared" si="0"/>
        <v>0</v>
      </c>
      <c r="AN18" s="58">
        <f t="shared" si="0"/>
        <v>0</v>
      </c>
      <c r="AO18" s="58">
        <f t="shared" si="0"/>
        <v>0</v>
      </c>
      <c r="AP18" s="58">
        <f t="shared" si="0"/>
        <v>0</v>
      </c>
      <c r="AQ18" s="58">
        <f t="shared" si="0"/>
        <v>0</v>
      </c>
      <c r="AR18" s="58">
        <f t="shared" si="0"/>
        <v>0</v>
      </c>
      <c r="AS18" s="58">
        <f t="shared" si="0"/>
        <v>0</v>
      </c>
      <c r="AT18" s="58">
        <f t="shared" si="0"/>
        <v>0</v>
      </c>
      <c r="AU18" s="58">
        <f t="shared" si="0"/>
        <v>0</v>
      </c>
      <c r="AV18" s="58">
        <f t="shared" si="0"/>
        <v>0</v>
      </c>
      <c r="AW18" s="58">
        <f t="shared" si="0"/>
        <v>0</v>
      </c>
      <c r="AX18" s="60"/>
      <c r="AY18" s="60"/>
      <c r="AZ18" s="60"/>
      <c r="BA18" s="60"/>
      <c r="BB18" s="60"/>
      <c r="BC18" s="60"/>
      <c r="BD18" s="60"/>
    </row>
    <row r="19" spans="1:56">
      <c r="A19" s="188" t="s">
        <v>301</v>
      </c>
      <c r="B19" s="60" t="s">
        <v>159</v>
      </c>
      <c r="C19" s="8"/>
      <c r="D19" s="9" t="s">
        <v>40</v>
      </c>
      <c r="E19" s="32"/>
      <c r="F19" s="32"/>
      <c r="G19" s="32">
        <f>'Baseline scenario'!G7*-1*1.1</f>
        <v>0.8715948837290356</v>
      </c>
      <c r="H19" s="32">
        <f>'Baseline scenario'!H7*-1*1.1</f>
        <v>1.5727283748766574</v>
      </c>
      <c r="I19" s="32">
        <f>'Baseline scenario'!I7*-1*1.1</f>
        <v>0.52217397743747929</v>
      </c>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row>
    <row r="20" spans="1:56">
      <c r="A20" s="188"/>
      <c r="B20" s="60" t="s">
        <v>176</v>
      </c>
      <c r="C20" s="8"/>
      <c r="D20" s="9" t="s">
        <v>40</v>
      </c>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row>
    <row r="21" spans="1:56">
      <c r="A21" s="188"/>
      <c r="B21" s="60" t="s">
        <v>198</v>
      </c>
      <c r="C21" s="8"/>
      <c r="D21" s="9" t="s">
        <v>40</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row>
    <row r="22" spans="1:56">
      <c r="A22" s="188"/>
      <c r="B22" s="60" t="s">
        <v>198</v>
      </c>
      <c r="C22" s="8"/>
      <c r="D22" s="9" t="s">
        <v>40</v>
      </c>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row>
    <row r="23" spans="1:56">
      <c r="A23" s="188"/>
      <c r="B23" s="60" t="s">
        <v>198</v>
      </c>
      <c r="C23" s="8"/>
      <c r="D23" s="9" t="s">
        <v>40</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row>
    <row r="24" spans="1:56">
      <c r="A24" s="188"/>
      <c r="B24" s="60" t="s">
        <v>198</v>
      </c>
      <c r="C24" s="8"/>
      <c r="D24" s="9" t="s">
        <v>40</v>
      </c>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row>
    <row r="25" spans="1:56">
      <c r="A25" s="189"/>
      <c r="B25" s="60" t="s">
        <v>320</v>
      </c>
      <c r="C25" s="8"/>
      <c r="D25" s="9" t="s">
        <v>40</v>
      </c>
      <c r="E25" s="65">
        <f>SUM(E19:E24)</f>
        <v>0</v>
      </c>
      <c r="F25" s="65">
        <f t="shared" ref="F25:BD25" si="1">SUM(F19:F24)</f>
        <v>0</v>
      </c>
      <c r="G25" s="65">
        <f t="shared" si="1"/>
        <v>0.8715948837290356</v>
      </c>
      <c r="H25" s="65">
        <f t="shared" si="1"/>
        <v>1.5727283748766574</v>
      </c>
      <c r="I25" s="65">
        <f t="shared" si="1"/>
        <v>0.52217397743747929</v>
      </c>
      <c r="J25" s="65">
        <f t="shared" si="1"/>
        <v>0</v>
      </c>
      <c r="K25" s="65">
        <f t="shared" si="1"/>
        <v>0</v>
      </c>
      <c r="L25" s="65">
        <f t="shared" si="1"/>
        <v>0</v>
      </c>
      <c r="M25" s="65">
        <f t="shared" si="1"/>
        <v>0</v>
      </c>
      <c r="N25" s="65">
        <f t="shared" si="1"/>
        <v>0</v>
      </c>
      <c r="O25" s="65">
        <f t="shared" si="1"/>
        <v>0</v>
      </c>
      <c r="P25" s="65">
        <f t="shared" si="1"/>
        <v>0</v>
      </c>
      <c r="Q25" s="65">
        <f t="shared" si="1"/>
        <v>0</v>
      </c>
      <c r="R25" s="65">
        <f t="shared" si="1"/>
        <v>0</v>
      </c>
      <c r="S25" s="65">
        <f t="shared" si="1"/>
        <v>0</v>
      </c>
      <c r="T25" s="65">
        <f t="shared" si="1"/>
        <v>0</v>
      </c>
      <c r="U25" s="65">
        <f t="shared" si="1"/>
        <v>0</v>
      </c>
      <c r="V25" s="65">
        <f t="shared" si="1"/>
        <v>0</v>
      </c>
      <c r="W25" s="65">
        <f t="shared" si="1"/>
        <v>0</v>
      </c>
      <c r="X25" s="65">
        <f t="shared" si="1"/>
        <v>0</v>
      </c>
      <c r="Y25" s="65">
        <f t="shared" si="1"/>
        <v>0</v>
      </c>
      <c r="Z25" s="65">
        <f t="shared" si="1"/>
        <v>0</v>
      </c>
      <c r="AA25" s="65">
        <f t="shared" si="1"/>
        <v>0</v>
      </c>
      <c r="AB25" s="65">
        <f t="shared" si="1"/>
        <v>0</v>
      </c>
      <c r="AC25" s="65">
        <f t="shared" si="1"/>
        <v>0</v>
      </c>
      <c r="AD25" s="65">
        <f t="shared" si="1"/>
        <v>0</v>
      </c>
      <c r="AE25" s="65">
        <f t="shared" si="1"/>
        <v>0</v>
      </c>
      <c r="AF25" s="65">
        <f t="shared" si="1"/>
        <v>0</v>
      </c>
      <c r="AG25" s="65">
        <f t="shared" si="1"/>
        <v>0</v>
      </c>
      <c r="AH25" s="65">
        <f t="shared" si="1"/>
        <v>0</v>
      </c>
      <c r="AI25" s="65">
        <f t="shared" si="1"/>
        <v>0</v>
      </c>
      <c r="AJ25" s="65">
        <f t="shared" si="1"/>
        <v>0</v>
      </c>
      <c r="AK25" s="65">
        <f t="shared" si="1"/>
        <v>0</v>
      </c>
      <c r="AL25" s="65">
        <f t="shared" si="1"/>
        <v>0</v>
      </c>
      <c r="AM25" s="65">
        <f t="shared" si="1"/>
        <v>0</v>
      </c>
      <c r="AN25" s="65">
        <f t="shared" si="1"/>
        <v>0</v>
      </c>
      <c r="AO25" s="65">
        <f t="shared" si="1"/>
        <v>0</v>
      </c>
      <c r="AP25" s="65">
        <f t="shared" si="1"/>
        <v>0</v>
      </c>
      <c r="AQ25" s="65">
        <f t="shared" si="1"/>
        <v>0</v>
      </c>
      <c r="AR25" s="65">
        <f t="shared" si="1"/>
        <v>0</v>
      </c>
      <c r="AS25" s="65">
        <f t="shared" si="1"/>
        <v>0</v>
      </c>
      <c r="AT25" s="65">
        <f t="shared" si="1"/>
        <v>0</v>
      </c>
      <c r="AU25" s="65">
        <f t="shared" si="1"/>
        <v>0</v>
      </c>
      <c r="AV25" s="65">
        <f t="shared" si="1"/>
        <v>0</v>
      </c>
      <c r="AW25" s="65">
        <f t="shared" si="1"/>
        <v>0</v>
      </c>
      <c r="AX25" s="65">
        <f t="shared" si="1"/>
        <v>0</v>
      </c>
      <c r="AY25" s="65">
        <f t="shared" si="1"/>
        <v>0</v>
      </c>
      <c r="AZ25" s="65">
        <f t="shared" si="1"/>
        <v>0</v>
      </c>
      <c r="BA25" s="65">
        <f t="shared" si="1"/>
        <v>0</v>
      </c>
      <c r="BB25" s="65">
        <f t="shared" si="1"/>
        <v>0</v>
      </c>
      <c r="BC25" s="65">
        <f t="shared" si="1"/>
        <v>0</v>
      </c>
      <c r="BD25" s="65">
        <f t="shared" si="1"/>
        <v>0</v>
      </c>
    </row>
    <row r="26" spans="1:56" ht="15.75" thickBot="1">
      <c r="A26" s="112"/>
      <c r="B26" s="56" t="s">
        <v>96</v>
      </c>
      <c r="C26" s="57" t="s">
        <v>94</v>
      </c>
      <c r="D26" s="56" t="s">
        <v>40</v>
      </c>
      <c r="E26" s="58">
        <f>E18+E25</f>
        <v>0</v>
      </c>
      <c r="F26" s="58">
        <f t="shared" ref="F26:BD26" si="2">F18+F25</f>
        <v>0</v>
      </c>
      <c r="G26" s="58">
        <f t="shared" si="2"/>
        <v>-6.0592157692392901E-2</v>
      </c>
      <c r="H26" s="58">
        <f t="shared" si="2"/>
        <v>-0.21446296021045308</v>
      </c>
      <c r="I26" s="58">
        <f t="shared" si="2"/>
        <v>-0.92782979462031412</v>
      </c>
      <c r="J26" s="58">
        <f t="shared" si="2"/>
        <v>0</v>
      </c>
      <c r="K26" s="58">
        <f t="shared" si="2"/>
        <v>0</v>
      </c>
      <c r="L26" s="58">
        <f t="shared" si="2"/>
        <v>0</v>
      </c>
      <c r="M26" s="58">
        <f t="shared" si="2"/>
        <v>0</v>
      </c>
      <c r="N26" s="58">
        <f t="shared" si="2"/>
        <v>0</v>
      </c>
      <c r="O26" s="58">
        <f t="shared" si="2"/>
        <v>0</v>
      </c>
      <c r="P26" s="58">
        <f t="shared" si="2"/>
        <v>0</v>
      </c>
      <c r="Q26" s="58">
        <f t="shared" si="2"/>
        <v>0</v>
      </c>
      <c r="R26" s="58">
        <f t="shared" si="2"/>
        <v>0</v>
      </c>
      <c r="S26" s="58">
        <f t="shared" si="2"/>
        <v>0</v>
      </c>
      <c r="T26" s="58">
        <f t="shared" si="2"/>
        <v>0</v>
      </c>
      <c r="U26" s="58">
        <f t="shared" si="2"/>
        <v>0</v>
      </c>
      <c r="V26" s="58">
        <f t="shared" si="2"/>
        <v>0</v>
      </c>
      <c r="W26" s="58">
        <f t="shared" si="2"/>
        <v>0</v>
      </c>
      <c r="X26" s="58">
        <f t="shared" si="2"/>
        <v>0</v>
      </c>
      <c r="Y26" s="58">
        <f t="shared" si="2"/>
        <v>0</v>
      </c>
      <c r="Z26" s="58">
        <f t="shared" si="2"/>
        <v>0</v>
      </c>
      <c r="AA26" s="58">
        <f t="shared" si="2"/>
        <v>0</v>
      </c>
      <c r="AB26" s="58">
        <f t="shared" si="2"/>
        <v>0</v>
      </c>
      <c r="AC26" s="58">
        <f t="shared" si="2"/>
        <v>0</v>
      </c>
      <c r="AD26" s="58">
        <f t="shared" si="2"/>
        <v>0</v>
      </c>
      <c r="AE26" s="58">
        <f t="shared" si="2"/>
        <v>0</v>
      </c>
      <c r="AF26" s="58">
        <f t="shared" si="2"/>
        <v>0</v>
      </c>
      <c r="AG26" s="58">
        <f t="shared" si="2"/>
        <v>0</v>
      </c>
      <c r="AH26" s="58">
        <f t="shared" si="2"/>
        <v>0</v>
      </c>
      <c r="AI26" s="58">
        <f t="shared" si="2"/>
        <v>0</v>
      </c>
      <c r="AJ26" s="58">
        <f t="shared" si="2"/>
        <v>0</v>
      </c>
      <c r="AK26" s="58">
        <f t="shared" si="2"/>
        <v>0</v>
      </c>
      <c r="AL26" s="58">
        <f t="shared" si="2"/>
        <v>0</v>
      </c>
      <c r="AM26" s="58">
        <f t="shared" si="2"/>
        <v>0</v>
      </c>
      <c r="AN26" s="58">
        <f t="shared" si="2"/>
        <v>0</v>
      </c>
      <c r="AO26" s="58">
        <f t="shared" si="2"/>
        <v>0</v>
      </c>
      <c r="AP26" s="58">
        <f t="shared" si="2"/>
        <v>0</v>
      </c>
      <c r="AQ26" s="58">
        <f t="shared" si="2"/>
        <v>0</v>
      </c>
      <c r="AR26" s="58">
        <f t="shared" si="2"/>
        <v>0</v>
      </c>
      <c r="AS26" s="58">
        <f t="shared" si="2"/>
        <v>0</v>
      </c>
      <c r="AT26" s="58">
        <f t="shared" si="2"/>
        <v>0</v>
      </c>
      <c r="AU26" s="58">
        <f t="shared" si="2"/>
        <v>0</v>
      </c>
      <c r="AV26" s="58">
        <f t="shared" si="2"/>
        <v>0</v>
      </c>
      <c r="AW26" s="58">
        <f t="shared" si="2"/>
        <v>0</v>
      </c>
      <c r="AX26" s="58">
        <f t="shared" si="2"/>
        <v>0</v>
      </c>
      <c r="AY26" s="58">
        <f t="shared" si="2"/>
        <v>0</v>
      </c>
      <c r="AZ26" s="58">
        <f t="shared" si="2"/>
        <v>0</v>
      </c>
      <c r="BA26" s="58">
        <f t="shared" si="2"/>
        <v>0</v>
      </c>
      <c r="BB26" s="58">
        <f t="shared" si="2"/>
        <v>0</v>
      </c>
      <c r="BC26" s="58">
        <f t="shared" si="2"/>
        <v>0</v>
      </c>
      <c r="BD26" s="58">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33">
        <f>E26*E27</f>
        <v>0</v>
      </c>
      <c r="F28" s="33">
        <f t="shared" ref="F28:AW28" si="3">F26*F27</f>
        <v>0</v>
      </c>
      <c r="G28" s="33">
        <f t="shared" si="3"/>
        <v>-4.847372615391432E-2</v>
      </c>
      <c r="H28" s="33">
        <f t="shared" si="3"/>
        <v>-0.17157036816836246</v>
      </c>
      <c r="I28" s="33">
        <f t="shared" si="3"/>
        <v>-0.74226383569625132</v>
      </c>
      <c r="J28" s="33">
        <f t="shared" si="3"/>
        <v>0</v>
      </c>
      <c r="K28" s="33">
        <f t="shared" si="3"/>
        <v>0</v>
      </c>
      <c r="L28" s="33">
        <f t="shared" si="3"/>
        <v>0</v>
      </c>
      <c r="M28" s="33">
        <f t="shared" si="3"/>
        <v>0</v>
      </c>
      <c r="N28" s="33">
        <f t="shared" si="3"/>
        <v>0</v>
      </c>
      <c r="O28" s="33">
        <f t="shared" si="3"/>
        <v>0</v>
      </c>
      <c r="P28" s="33">
        <f t="shared" si="3"/>
        <v>0</v>
      </c>
      <c r="Q28" s="33">
        <f t="shared" si="3"/>
        <v>0</v>
      </c>
      <c r="R28" s="33">
        <f t="shared" si="3"/>
        <v>0</v>
      </c>
      <c r="S28" s="33">
        <f t="shared" si="3"/>
        <v>0</v>
      </c>
      <c r="T28" s="33">
        <f t="shared" si="3"/>
        <v>0</v>
      </c>
      <c r="U28" s="33">
        <f t="shared" si="3"/>
        <v>0</v>
      </c>
      <c r="V28" s="33">
        <f t="shared" si="3"/>
        <v>0</v>
      </c>
      <c r="W28" s="33">
        <f t="shared" si="3"/>
        <v>0</v>
      </c>
      <c r="X28" s="33">
        <f t="shared" si="3"/>
        <v>0</v>
      </c>
      <c r="Y28" s="33">
        <f t="shared" si="3"/>
        <v>0</v>
      </c>
      <c r="Z28" s="33">
        <f t="shared" si="3"/>
        <v>0</v>
      </c>
      <c r="AA28" s="33">
        <f t="shared" si="3"/>
        <v>0</v>
      </c>
      <c r="AB28" s="33">
        <f t="shared" si="3"/>
        <v>0</v>
      </c>
      <c r="AC28" s="33">
        <f t="shared" si="3"/>
        <v>0</v>
      </c>
      <c r="AD28" s="33">
        <f t="shared" si="3"/>
        <v>0</v>
      </c>
      <c r="AE28" s="33">
        <f t="shared" si="3"/>
        <v>0</v>
      </c>
      <c r="AF28" s="33">
        <f t="shared" si="3"/>
        <v>0</v>
      </c>
      <c r="AG28" s="33">
        <f t="shared" si="3"/>
        <v>0</v>
      </c>
      <c r="AH28" s="33">
        <f t="shared" si="3"/>
        <v>0</v>
      </c>
      <c r="AI28" s="33">
        <f t="shared" si="3"/>
        <v>0</v>
      </c>
      <c r="AJ28" s="33">
        <f t="shared" si="3"/>
        <v>0</v>
      </c>
      <c r="AK28" s="33">
        <f t="shared" si="3"/>
        <v>0</v>
      </c>
      <c r="AL28" s="33">
        <f t="shared" si="3"/>
        <v>0</v>
      </c>
      <c r="AM28" s="33">
        <f t="shared" si="3"/>
        <v>0</v>
      </c>
      <c r="AN28" s="33">
        <f t="shared" si="3"/>
        <v>0</v>
      </c>
      <c r="AO28" s="33">
        <f t="shared" si="3"/>
        <v>0</v>
      </c>
      <c r="AP28" s="33">
        <f t="shared" si="3"/>
        <v>0</v>
      </c>
      <c r="AQ28" s="33">
        <f t="shared" si="3"/>
        <v>0</v>
      </c>
      <c r="AR28" s="33">
        <f t="shared" si="3"/>
        <v>0</v>
      </c>
      <c r="AS28" s="33">
        <f t="shared" si="3"/>
        <v>0</v>
      </c>
      <c r="AT28" s="33">
        <f t="shared" si="3"/>
        <v>0</v>
      </c>
      <c r="AU28" s="33">
        <f t="shared" si="3"/>
        <v>0</v>
      </c>
      <c r="AV28" s="33">
        <f t="shared" si="3"/>
        <v>0</v>
      </c>
      <c r="AW28" s="33">
        <f t="shared" si="3"/>
        <v>0</v>
      </c>
      <c r="AX28" s="33"/>
      <c r="AY28" s="33"/>
      <c r="AZ28" s="33"/>
      <c r="BA28" s="33"/>
      <c r="BB28" s="33"/>
      <c r="BC28" s="33"/>
      <c r="BD28" s="33"/>
    </row>
    <row r="29" spans="1:56">
      <c r="A29" s="113"/>
      <c r="B29" s="9" t="s">
        <v>93</v>
      </c>
      <c r="C29" s="11" t="s">
        <v>44</v>
      </c>
      <c r="D29" s="9" t="s">
        <v>40</v>
      </c>
      <c r="E29" s="33">
        <f>E26-E28</f>
        <v>0</v>
      </c>
      <c r="F29" s="33">
        <f t="shared" ref="F29:AW29" si="4">F26-F28</f>
        <v>0</v>
      </c>
      <c r="G29" s="33">
        <f t="shared" si="4"/>
        <v>-1.211843153847858E-2</v>
      </c>
      <c r="H29" s="33">
        <f t="shared" si="4"/>
        <v>-4.2892592042090616E-2</v>
      </c>
      <c r="I29" s="33">
        <f t="shared" si="4"/>
        <v>-0.1855659589240628</v>
      </c>
      <c r="J29" s="33">
        <f t="shared" si="4"/>
        <v>0</v>
      </c>
      <c r="K29" s="33">
        <f t="shared" si="4"/>
        <v>0</v>
      </c>
      <c r="L29" s="33">
        <f t="shared" si="4"/>
        <v>0</v>
      </c>
      <c r="M29" s="33">
        <f t="shared" si="4"/>
        <v>0</v>
      </c>
      <c r="N29" s="33">
        <f t="shared" si="4"/>
        <v>0</v>
      </c>
      <c r="O29" s="33">
        <f t="shared" si="4"/>
        <v>0</v>
      </c>
      <c r="P29" s="33">
        <f t="shared" si="4"/>
        <v>0</v>
      </c>
      <c r="Q29" s="33">
        <f t="shared" si="4"/>
        <v>0</v>
      </c>
      <c r="R29" s="33">
        <f t="shared" si="4"/>
        <v>0</v>
      </c>
      <c r="S29" s="33">
        <f t="shared" si="4"/>
        <v>0</v>
      </c>
      <c r="T29" s="33">
        <f t="shared" si="4"/>
        <v>0</v>
      </c>
      <c r="U29" s="33">
        <f t="shared" si="4"/>
        <v>0</v>
      </c>
      <c r="V29" s="33">
        <f t="shared" si="4"/>
        <v>0</v>
      </c>
      <c r="W29" s="33">
        <f t="shared" si="4"/>
        <v>0</v>
      </c>
      <c r="X29" s="33">
        <f t="shared" si="4"/>
        <v>0</v>
      </c>
      <c r="Y29" s="33">
        <f t="shared" si="4"/>
        <v>0</v>
      </c>
      <c r="Z29" s="33">
        <f t="shared" si="4"/>
        <v>0</v>
      </c>
      <c r="AA29" s="33">
        <f t="shared" si="4"/>
        <v>0</v>
      </c>
      <c r="AB29" s="33">
        <f t="shared" si="4"/>
        <v>0</v>
      </c>
      <c r="AC29" s="33">
        <f t="shared" si="4"/>
        <v>0</v>
      </c>
      <c r="AD29" s="33">
        <f t="shared" si="4"/>
        <v>0</v>
      </c>
      <c r="AE29" s="33">
        <f t="shared" si="4"/>
        <v>0</v>
      </c>
      <c r="AF29" s="33">
        <f t="shared" si="4"/>
        <v>0</v>
      </c>
      <c r="AG29" s="33">
        <f t="shared" si="4"/>
        <v>0</v>
      </c>
      <c r="AH29" s="33">
        <f t="shared" si="4"/>
        <v>0</v>
      </c>
      <c r="AI29" s="33">
        <f t="shared" si="4"/>
        <v>0</v>
      </c>
      <c r="AJ29" s="33">
        <f t="shared" si="4"/>
        <v>0</v>
      </c>
      <c r="AK29" s="33">
        <f t="shared" si="4"/>
        <v>0</v>
      </c>
      <c r="AL29" s="33">
        <f t="shared" si="4"/>
        <v>0</v>
      </c>
      <c r="AM29" s="33">
        <f t="shared" si="4"/>
        <v>0</v>
      </c>
      <c r="AN29" s="33">
        <f t="shared" si="4"/>
        <v>0</v>
      </c>
      <c r="AO29" s="33">
        <f t="shared" si="4"/>
        <v>0</v>
      </c>
      <c r="AP29" s="33">
        <f t="shared" si="4"/>
        <v>0</v>
      </c>
      <c r="AQ29" s="33">
        <f t="shared" si="4"/>
        <v>0</v>
      </c>
      <c r="AR29" s="33">
        <f t="shared" si="4"/>
        <v>0</v>
      </c>
      <c r="AS29" s="33">
        <f t="shared" si="4"/>
        <v>0</v>
      </c>
      <c r="AT29" s="33">
        <f t="shared" si="4"/>
        <v>0</v>
      </c>
      <c r="AU29" s="33">
        <f t="shared" si="4"/>
        <v>0</v>
      </c>
      <c r="AV29" s="33">
        <f t="shared" si="4"/>
        <v>0</v>
      </c>
      <c r="AW29" s="33">
        <f t="shared" si="4"/>
        <v>0</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-1.0771939145314293E-3</v>
      </c>
      <c r="I32" s="33">
        <f>$G$28/'Fixed data'!$C$7</f>
        <v>-1.0771939145314293E-3</v>
      </c>
      <c r="J32" s="33">
        <f>$G$28/'Fixed data'!$C$7</f>
        <v>-1.0771939145314293E-3</v>
      </c>
      <c r="K32" s="33">
        <f>$G$28/'Fixed data'!$C$7</f>
        <v>-1.0771939145314293E-3</v>
      </c>
      <c r="L32" s="33">
        <f>$G$28/'Fixed data'!$C$7</f>
        <v>-1.0771939145314293E-3</v>
      </c>
      <c r="M32" s="33">
        <f>$G$28/'Fixed data'!$C$7</f>
        <v>-1.0771939145314293E-3</v>
      </c>
      <c r="N32" s="33">
        <f>$G$28/'Fixed data'!$C$7</f>
        <v>-1.0771939145314293E-3</v>
      </c>
      <c r="O32" s="33">
        <f>$G$28/'Fixed data'!$C$7</f>
        <v>-1.0771939145314293E-3</v>
      </c>
      <c r="P32" s="33">
        <f>$G$28/'Fixed data'!$C$7</f>
        <v>-1.0771939145314293E-3</v>
      </c>
      <c r="Q32" s="33">
        <f>$G$28/'Fixed data'!$C$7</f>
        <v>-1.0771939145314293E-3</v>
      </c>
      <c r="R32" s="33">
        <f>$G$28/'Fixed data'!$C$7</f>
        <v>-1.0771939145314293E-3</v>
      </c>
      <c r="S32" s="33">
        <f>$G$28/'Fixed data'!$C$7</f>
        <v>-1.0771939145314293E-3</v>
      </c>
      <c r="T32" s="33">
        <f>$G$28/'Fixed data'!$C$7</f>
        <v>-1.0771939145314293E-3</v>
      </c>
      <c r="U32" s="33">
        <f>$G$28/'Fixed data'!$C$7</f>
        <v>-1.0771939145314293E-3</v>
      </c>
      <c r="V32" s="33">
        <f>$G$28/'Fixed data'!$C$7</f>
        <v>-1.0771939145314293E-3</v>
      </c>
      <c r="W32" s="33">
        <f>$G$28/'Fixed data'!$C$7</f>
        <v>-1.0771939145314293E-3</v>
      </c>
      <c r="X32" s="33">
        <f>$G$28/'Fixed data'!$C$7</f>
        <v>-1.0771939145314293E-3</v>
      </c>
      <c r="Y32" s="33">
        <f>$G$28/'Fixed data'!$C$7</f>
        <v>-1.0771939145314293E-3</v>
      </c>
      <c r="Z32" s="33">
        <f>$G$28/'Fixed data'!$C$7</f>
        <v>-1.0771939145314293E-3</v>
      </c>
      <c r="AA32" s="33">
        <f>$G$28/'Fixed data'!$C$7</f>
        <v>-1.0771939145314293E-3</v>
      </c>
      <c r="AB32" s="33">
        <f>$G$28/'Fixed data'!$C$7</f>
        <v>-1.0771939145314293E-3</v>
      </c>
      <c r="AC32" s="33">
        <f>$G$28/'Fixed data'!$C$7</f>
        <v>-1.0771939145314293E-3</v>
      </c>
      <c r="AD32" s="33">
        <f>$G$28/'Fixed data'!$C$7</f>
        <v>-1.0771939145314293E-3</v>
      </c>
      <c r="AE32" s="33">
        <f>$G$28/'Fixed data'!$C$7</f>
        <v>-1.0771939145314293E-3</v>
      </c>
      <c r="AF32" s="33">
        <f>$G$28/'Fixed data'!$C$7</f>
        <v>-1.0771939145314293E-3</v>
      </c>
      <c r="AG32" s="33">
        <f>$G$28/'Fixed data'!$C$7</f>
        <v>-1.0771939145314293E-3</v>
      </c>
      <c r="AH32" s="33">
        <f>$G$28/'Fixed data'!$C$7</f>
        <v>-1.0771939145314293E-3</v>
      </c>
      <c r="AI32" s="33">
        <f>$G$28/'Fixed data'!$C$7</f>
        <v>-1.0771939145314293E-3</v>
      </c>
      <c r="AJ32" s="33">
        <f>$G$28/'Fixed data'!$C$7</f>
        <v>-1.0771939145314293E-3</v>
      </c>
      <c r="AK32" s="33">
        <f>$G$28/'Fixed data'!$C$7</f>
        <v>-1.0771939145314293E-3</v>
      </c>
      <c r="AL32" s="33">
        <f>$G$28/'Fixed data'!$C$7</f>
        <v>-1.0771939145314293E-3</v>
      </c>
      <c r="AM32" s="33">
        <f>$G$28/'Fixed data'!$C$7</f>
        <v>-1.0771939145314293E-3</v>
      </c>
      <c r="AN32" s="33">
        <f>$G$28/'Fixed data'!$C$7</f>
        <v>-1.0771939145314293E-3</v>
      </c>
      <c r="AO32" s="33">
        <f>$G$28/'Fixed data'!$C$7</f>
        <v>-1.0771939145314293E-3</v>
      </c>
      <c r="AP32" s="33">
        <f>$G$28/'Fixed data'!$C$7</f>
        <v>-1.0771939145314293E-3</v>
      </c>
      <c r="AQ32" s="33">
        <f>$G$28/'Fixed data'!$C$7</f>
        <v>-1.0771939145314293E-3</v>
      </c>
      <c r="AR32" s="33">
        <f>$G$28/'Fixed data'!$C$7</f>
        <v>-1.0771939145314293E-3</v>
      </c>
      <c r="AS32" s="33">
        <f>$G$28/'Fixed data'!$C$7</f>
        <v>-1.0771939145314293E-3</v>
      </c>
      <c r="AT32" s="33">
        <f>$G$28/'Fixed data'!$C$7</f>
        <v>-1.0771939145314293E-3</v>
      </c>
      <c r="AU32" s="33">
        <f>$G$28/'Fixed data'!$C$7</f>
        <v>-1.0771939145314293E-3</v>
      </c>
      <c r="AV32" s="33">
        <f>$G$28/'Fixed data'!$C$7</f>
        <v>-1.0771939145314293E-3</v>
      </c>
      <c r="AW32" s="33">
        <f>$G$28/'Fixed data'!$C$7</f>
        <v>-1.0771939145314293E-3</v>
      </c>
      <c r="AX32" s="33">
        <f>$G$28/'Fixed data'!$C$7</f>
        <v>-1.0771939145314293E-3</v>
      </c>
      <c r="AY32" s="33">
        <f>$G$28/'Fixed data'!$C$7</f>
        <v>-1.0771939145314293E-3</v>
      </c>
      <c r="AZ32" s="33">
        <f>$G$28/'Fixed data'!$C$7</f>
        <v>-1.0771939145314293E-3</v>
      </c>
      <c r="BA32" s="33"/>
      <c r="BB32" s="33"/>
      <c r="BC32" s="33"/>
      <c r="BD32" s="33"/>
    </row>
    <row r="33" spans="1:57" ht="16.5" hidden="1" customHeight="1" outlineLevel="1">
      <c r="A33" s="113"/>
      <c r="B33" s="9" t="s">
        <v>4</v>
      </c>
      <c r="C33" s="11" t="s">
        <v>56</v>
      </c>
      <c r="D33" s="9" t="s">
        <v>40</v>
      </c>
      <c r="F33" s="33"/>
      <c r="G33" s="33"/>
      <c r="H33" s="33"/>
      <c r="I33" s="33">
        <f>$H$28/'Fixed data'!$C$7</f>
        <v>-3.8126748481858326E-3</v>
      </c>
      <c r="J33" s="33">
        <f>$H$28/'Fixed data'!$C$7</f>
        <v>-3.8126748481858326E-3</v>
      </c>
      <c r="K33" s="33">
        <f>$H$28/'Fixed data'!$C$7</f>
        <v>-3.8126748481858326E-3</v>
      </c>
      <c r="L33" s="33">
        <f>$H$28/'Fixed data'!$C$7</f>
        <v>-3.8126748481858326E-3</v>
      </c>
      <c r="M33" s="33">
        <f>$H$28/'Fixed data'!$C$7</f>
        <v>-3.8126748481858326E-3</v>
      </c>
      <c r="N33" s="33">
        <f>$H$28/'Fixed data'!$C$7</f>
        <v>-3.8126748481858326E-3</v>
      </c>
      <c r="O33" s="33">
        <f>$H$28/'Fixed data'!$C$7</f>
        <v>-3.8126748481858326E-3</v>
      </c>
      <c r="P33" s="33">
        <f>$H$28/'Fixed data'!$C$7</f>
        <v>-3.8126748481858326E-3</v>
      </c>
      <c r="Q33" s="33">
        <f>$H$28/'Fixed data'!$C$7</f>
        <v>-3.8126748481858326E-3</v>
      </c>
      <c r="R33" s="33">
        <f>$H$28/'Fixed data'!$C$7</f>
        <v>-3.8126748481858326E-3</v>
      </c>
      <c r="S33" s="33">
        <f>$H$28/'Fixed data'!$C$7</f>
        <v>-3.8126748481858326E-3</v>
      </c>
      <c r="T33" s="33">
        <f>$H$28/'Fixed data'!$C$7</f>
        <v>-3.8126748481858326E-3</v>
      </c>
      <c r="U33" s="33">
        <f>$H$28/'Fixed data'!$C$7</f>
        <v>-3.8126748481858326E-3</v>
      </c>
      <c r="V33" s="33">
        <f>$H$28/'Fixed data'!$C$7</f>
        <v>-3.8126748481858326E-3</v>
      </c>
      <c r="W33" s="33">
        <f>$H$28/'Fixed data'!$C$7</f>
        <v>-3.8126748481858326E-3</v>
      </c>
      <c r="X33" s="33">
        <f>$H$28/'Fixed data'!$C$7</f>
        <v>-3.8126748481858326E-3</v>
      </c>
      <c r="Y33" s="33">
        <f>$H$28/'Fixed data'!$C$7</f>
        <v>-3.8126748481858326E-3</v>
      </c>
      <c r="Z33" s="33">
        <f>$H$28/'Fixed data'!$C$7</f>
        <v>-3.8126748481858326E-3</v>
      </c>
      <c r="AA33" s="33">
        <f>$H$28/'Fixed data'!$C$7</f>
        <v>-3.8126748481858326E-3</v>
      </c>
      <c r="AB33" s="33">
        <f>$H$28/'Fixed data'!$C$7</f>
        <v>-3.8126748481858326E-3</v>
      </c>
      <c r="AC33" s="33">
        <f>$H$28/'Fixed data'!$C$7</f>
        <v>-3.8126748481858326E-3</v>
      </c>
      <c r="AD33" s="33">
        <f>$H$28/'Fixed data'!$C$7</f>
        <v>-3.8126748481858326E-3</v>
      </c>
      <c r="AE33" s="33">
        <f>$H$28/'Fixed data'!$C$7</f>
        <v>-3.8126748481858326E-3</v>
      </c>
      <c r="AF33" s="33">
        <f>$H$28/'Fixed data'!$C$7</f>
        <v>-3.8126748481858326E-3</v>
      </c>
      <c r="AG33" s="33">
        <f>$H$28/'Fixed data'!$C$7</f>
        <v>-3.8126748481858326E-3</v>
      </c>
      <c r="AH33" s="33">
        <f>$H$28/'Fixed data'!$C$7</f>
        <v>-3.8126748481858326E-3</v>
      </c>
      <c r="AI33" s="33">
        <f>$H$28/'Fixed data'!$C$7</f>
        <v>-3.8126748481858326E-3</v>
      </c>
      <c r="AJ33" s="33">
        <f>$H$28/'Fixed data'!$C$7</f>
        <v>-3.8126748481858326E-3</v>
      </c>
      <c r="AK33" s="33">
        <f>$H$28/'Fixed data'!$C$7</f>
        <v>-3.8126748481858326E-3</v>
      </c>
      <c r="AL33" s="33">
        <f>$H$28/'Fixed data'!$C$7</f>
        <v>-3.8126748481858326E-3</v>
      </c>
      <c r="AM33" s="33">
        <f>$H$28/'Fixed data'!$C$7</f>
        <v>-3.8126748481858326E-3</v>
      </c>
      <c r="AN33" s="33">
        <f>$H$28/'Fixed data'!$C$7</f>
        <v>-3.8126748481858326E-3</v>
      </c>
      <c r="AO33" s="33">
        <f>$H$28/'Fixed data'!$C$7</f>
        <v>-3.8126748481858326E-3</v>
      </c>
      <c r="AP33" s="33">
        <f>$H$28/'Fixed data'!$C$7</f>
        <v>-3.8126748481858326E-3</v>
      </c>
      <c r="AQ33" s="33">
        <f>$H$28/'Fixed data'!$C$7</f>
        <v>-3.8126748481858326E-3</v>
      </c>
      <c r="AR33" s="33">
        <f>$H$28/'Fixed data'!$C$7</f>
        <v>-3.8126748481858326E-3</v>
      </c>
      <c r="AS33" s="33">
        <f>$H$28/'Fixed data'!$C$7</f>
        <v>-3.8126748481858326E-3</v>
      </c>
      <c r="AT33" s="33">
        <f>$H$28/'Fixed data'!$C$7</f>
        <v>-3.8126748481858326E-3</v>
      </c>
      <c r="AU33" s="33">
        <f>$H$28/'Fixed data'!$C$7</f>
        <v>-3.8126748481858326E-3</v>
      </c>
      <c r="AV33" s="33">
        <f>$H$28/'Fixed data'!$C$7</f>
        <v>-3.8126748481858326E-3</v>
      </c>
      <c r="AW33" s="33">
        <f>$H$28/'Fixed data'!$C$7</f>
        <v>-3.8126748481858326E-3</v>
      </c>
      <c r="AX33" s="33">
        <f>$H$28/'Fixed data'!$C$7</f>
        <v>-3.8126748481858326E-3</v>
      </c>
      <c r="AY33" s="33">
        <f>$H$28/'Fixed data'!$C$7</f>
        <v>-3.8126748481858326E-3</v>
      </c>
      <c r="AZ33" s="33">
        <f>$H$28/'Fixed data'!$C$7</f>
        <v>-3.8126748481858326E-3</v>
      </c>
      <c r="BA33" s="33">
        <f>$H$28/'Fixed data'!$C$7</f>
        <v>-3.8126748481858326E-3</v>
      </c>
      <c r="BB33" s="33"/>
      <c r="BC33" s="33"/>
      <c r="BD33" s="33"/>
    </row>
    <row r="34" spans="1:57" ht="16.5" hidden="1" customHeight="1" outlineLevel="1">
      <c r="A34" s="113"/>
      <c r="B34" s="9" t="s">
        <v>5</v>
      </c>
      <c r="C34" s="11" t="s">
        <v>57</v>
      </c>
      <c r="D34" s="9" t="s">
        <v>40</v>
      </c>
      <c r="F34" s="33"/>
      <c r="G34" s="33"/>
      <c r="H34" s="33"/>
      <c r="I34" s="33"/>
      <c r="J34" s="33">
        <f>$I$28/'Fixed data'!$C$7</f>
        <v>-1.649475190436114E-2</v>
      </c>
      <c r="K34" s="33">
        <f>$I$28/'Fixed data'!$C$7</f>
        <v>-1.649475190436114E-2</v>
      </c>
      <c r="L34" s="33">
        <f>$I$28/'Fixed data'!$C$7</f>
        <v>-1.649475190436114E-2</v>
      </c>
      <c r="M34" s="33">
        <f>$I$28/'Fixed data'!$C$7</f>
        <v>-1.649475190436114E-2</v>
      </c>
      <c r="N34" s="33">
        <f>$I$28/'Fixed data'!$C$7</f>
        <v>-1.649475190436114E-2</v>
      </c>
      <c r="O34" s="33">
        <f>$I$28/'Fixed data'!$C$7</f>
        <v>-1.649475190436114E-2</v>
      </c>
      <c r="P34" s="33">
        <f>$I$28/'Fixed data'!$C$7</f>
        <v>-1.649475190436114E-2</v>
      </c>
      <c r="Q34" s="33">
        <f>$I$28/'Fixed data'!$C$7</f>
        <v>-1.649475190436114E-2</v>
      </c>
      <c r="R34" s="33">
        <f>$I$28/'Fixed data'!$C$7</f>
        <v>-1.649475190436114E-2</v>
      </c>
      <c r="S34" s="33">
        <f>$I$28/'Fixed data'!$C$7</f>
        <v>-1.649475190436114E-2</v>
      </c>
      <c r="T34" s="33">
        <f>$I$28/'Fixed data'!$C$7</f>
        <v>-1.649475190436114E-2</v>
      </c>
      <c r="U34" s="33">
        <f>$I$28/'Fixed data'!$C$7</f>
        <v>-1.649475190436114E-2</v>
      </c>
      <c r="V34" s="33">
        <f>$I$28/'Fixed data'!$C$7</f>
        <v>-1.649475190436114E-2</v>
      </c>
      <c r="W34" s="33">
        <f>$I$28/'Fixed data'!$C$7</f>
        <v>-1.649475190436114E-2</v>
      </c>
      <c r="X34" s="33">
        <f>$I$28/'Fixed data'!$C$7</f>
        <v>-1.649475190436114E-2</v>
      </c>
      <c r="Y34" s="33">
        <f>$I$28/'Fixed data'!$C$7</f>
        <v>-1.649475190436114E-2</v>
      </c>
      <c r="Z34" s="33">
        <f>$I$28/'Fixed data'!$C$7</f>
        <v>-1.649475190436114E-2</v>
      </c>
      <c r="AA34" s="33">
        <f>$I$28/'Fixed data'!$C$7</f>
        <v>-1.649475190436114E-2</v>
      </c>
      <c r="AB34" s="33">
        <f>$I$28/'Fixed data'!$C$7</f>
        <v>-1.649475190436114E-2</v>
      </c>
      <c r="AC34" s="33">
        <f>$I$28/'Fixed data'!$C$7</f>
        <v>-1.649475190436114E-2</v>
      </c>
      <c r="AD34" s="33">
        <f>$I$28/'Fixed data'!$C$7</f>
        <v>-1.649475190436114E-2</v>
      </c>
      <c r="AE34" s="33">
        <f>$I$28/'Fixed data'!$C$7</f>
        <v>-1.649475190436114E-2</v>
      </c>
      <c r="AF34" s="33">
        <f>$I$28/'Fixed data'!$C$7</f>
        <v>-1.649475190436114E-2</v>
      </c>
      <c r="AG34" s="33">
        <f>$I$28/'Fixed data'!$C$7</f>
        <v>-1.649475190436114E-2</v>
      </c>
      <c r="AH34" s="33">
        <f>$I$28/'Fixed data'!$C$7</f>
        <v>-1.649475190436114E-2</v>
      </c>
      <c r="AI34" s="33">
        <f>$I$28/'Fixed data'!$C$7</f>
        <v>-1.649475190436114E-2</v>
      </c>
      <c r="AJ34" s="33">
        <f>$I$28/'Fixed data'!$C$7</f>
        <v>-1.649475190436114E-2</v>
      </c>
      <c r="AK34" s="33">
        <f>$I$28/'Fixed data'!$C$7</f>
        <v>-1.649475190436114E-2</v>
      </c>
      <c r="AL34" s="33">
        <f>$I$28/'Fixed data'!$C$7</f>
        <v>-1.649475190436114E-2</v>
      </c>
      <c r="AM34" s="33">
        <f>$I$28/'Fixed data'!$C$7</f>
        <v>-1.649475190436114E-2</v>
      </c>
      <c r="AN34" s="33">
        <f>$I$28/'Fixed data'!$C$7</f>
        <v>-1.649475190436114E-2</v>
      </c>
      <c r="AO34" s="33">
        <f>$I$28/'Fixed data'!$C$7</f>
        <v>-1.649475190436114E-2</v>
      </c>
      <c r="AP34" s="33">
        <f>$I$28/'Fixed data'!$C$7</f>
        <v>-1.649475190436114E-2</v>
      </c>
      <c r="AQ34" s="33">
        <f>$I$28/'Fixed data'!$C$7</f>
        <v>-1.649475190436114E-2</v>
      </c>
      <c r="AR34" s="33">
        <f>$I$28/'Fixed data'!$C$7</f>
        <v>-1.649475190436114E-2</v>
      </c>
      <c r="AS34" s="33">
        <f>$I$28/'Fixed data'!$C$7</f>
        <v>-1.649475190436114E-2</v>
      </c>
      <c r="AT34" s="33">
        <f>$I$28/'Fixed data'!$C$7</f>
        <v>-1.649475190436114E-2</v>
      </c>
      <c r="AU34" s="33">
        <f>$I$28/'Fixed data'!$C$7</f>
        <v>-1.649475190436114E-2</v>
      </c>
      <c r="AV34" s="33">
        <f>$I$28/'Fixed data'!$C$7</f>
        <v>-1.649475190436114E-2</v>
      </c>
      <c r="AW34" s="33">
        <f>$I$28/'Fixed data'!$C$7</f>
        <v>-1.649475190436114E-2</v>
      </c>
      <c r="AX34" s="33">
        <f>$I$28/'Fixed data'!$C$7</f>
        <v>-1.649475190436114E-2</v>
      </c>
      <c r="AY34" s="33">
        <f>$I$28/'Fixed data'!$C$7</f>
        <v>-1.649475190436114E-2</v>
      </c>
      <c r="AZ34" s="33">
        <f>$I$28/'Fixed data'!$C$7</f>
        <v>-1.649475190436114E-2</v>
      </c>
      <c r="BA34" s="33">
        <f>$I$28/'Fixed data'!$C$7</f>
        <v>-1.649475190436114E-2</v>
      </c>
      <c r="BB34" s="33">
        <f>$I$28/'Fixed data'!$C$7</f>
        <v>-1.649475190436114E-2</v>
      </c>
      <c r="BC34" s="33"/>
      <c r="BD34" s="33"/>
    </row>
    <row r="35" spans="1:57" ht="16.5" hidden="1" customHeight="1" outlineLevel="1">
      <c r="A35" s="113"/>
      <c r="B35" s="9" t="s">
        <v>6</v>
      </c>
      <c r="C35" s="11" t="s">
        <v>58</v>
      </c>
      <c r="D35" s="9" t="s">
        <v>40</v>
      </c>
      <c r="F35" s="33"/>
      <c r="G35" s="33"/>
      <c r="H35" s="33"/>
      <c r="I35" s="33"/>
      <c r="J35" s="33"/>
      <c r="K35" s="33">
        <f>$J$28/'Fixed data'!$C$7</f>
        <v>0</v>
      </c>
      <c r="L35" s="33">
        <f>$J$28/'Fixed data'!$C$7</f>
        <v>0</v>
      </c>
      <c r="M35" s="33">
        <f>$J$28/'Fixed data'!$C$7</f>
        <v>0</v>
      </c>
      <c r="N35" s="33">
        <f>$J$28/'Fixed data'!$C$7</f>
        <v>0</v>
      </c>
      <c r="O35" s="33">
        <f>$J$28/'Fixed data'!$C$7</f>
        <v>0</v>
      </c>
      <c r="P35" s="33">
        <f>$J$28/'Fixed data'!$C$7</f>
        <v>0</v>
      </c>
      <c r="Q35" s="33">
        <f>$J$28/'Fixed data'!$C$7</f>
        <v>0</v>
      </c>
      <c r="R35" s="33">
        <f>$J$28/'Fixed data'!$C$7</f>
        <v>0</v>
      </c>
      <c r="S35" s="33">
        <f>$J$28/'Fixed data'!$C$7</f>
        <v>0</v>
      </c>
      <c r="T35" s="33">
        <f>$J$28/'Fixed data'!$C$7</f>
        <v>0</v>
      </c>
      <c r="U35" s="33">
        <f>$J$28/'Fixed data'!$C$7</f>
        <v>0</v>
      </c>
      <c r="V35" s="33">
        <f>$J$28/'Fixed data'!$C$7</f>
        <v>0</v>
      </c>
      <c r="W35" s="33">
        <f>$J$28/'Fixed data'!$C$7</f>
        <v>0</v>
      </c>
      <c r="X35" s="33">
        <f>$J$28/'Fixed data'!$C$7</f>
        <v>0</v>
      </c>
      <c r="Y35" s="33">
        <f>$J$28/'Fixed data'!$C$7</f>
        <v>0</v>
      </c>
      <c r="Z35" s="33">
        <f>$J$28/'Fixed data'!$C$7</f>
        <v>0</v>
      </c>
      <c r="AA35" s="33">
        <f>$J$28/'Fixed data'!$C$7</f>
        <v>0</v>
      </c>
      <c r="AB35" s="33">
        <f>$J$28/'Fixed data'!$C$7</f>
        <v>0</v>
      </c>
      <c r="AC35" s="33">
        <f>$J$28/'Fixed data'!$C$7</f>
        <v>0</v>
      </c>
      <c r="AD35" s="33">
        <f>$J$28/'Fixed data'!$C$7</f>
        <v>0</v>
      </c>
      <c r="AE35" s="33">
        <f>$J$28/'Fixed data'!$C$7</f>
        <v>0</v>
      </c>
      <c r="AF35" s="33">
        <f>$J$28/'Fixed data'!$C$7</f>
        <v>0</v>
      </c>
      <c r="AG35" s="33">
        <f>$J$28/'Fixed data'!$C$7</f>
        <v>0</v>
      </c>
      <c r="AH35" s="33">
        <f>$J$28/'Fixed data'!$C$7</f>
        <v>0</v>
      </c>
      <c r="AI35" s="33">
        <f>$J$28/'Fixed data'!$C$7</f>
        <v>0</v>
      </c>
      <c r="AJ35" s="33">
        <f>$J$28/'Fixed data'!$C$7</f>
        <v>0</v>
      </c>
      <c r="AK35" s="33">
        <f>$J$28/'Fixed data'!$C$7</f>
        <v>0</v>
      </c>
      <c r="AL35" s="33">
        <f>$J$28/'Fixed data'!$C$7</f>
        <v>0</v>
      </c>
      <c r="AM35" s="33">
        <f>$J$28/'Fixed data'!$C$7</f>
        <v>0</v>
      </c>
      <c r="AN35" s="33">
        <f>$J$28/'Fixed data'!$C$7</f>
        <v>0</v>
      </c>
      <c r="AO35" s="33">
        <f>$J$28/'Fixed data'!$C$7</f>
        <v>0</v>
      </c>
      <c r="AP35" s="33">
        <f>$J$28/'Fixed data'!$C$7</f>
        <v>0</v>
      </c>
      <c r="AQ35" s="33">
        <f>$J$28/'Fixed data'!$C$7</f>
        <v>0</v>
      </c>
      <c r="AR35" s="33">
        <f>$J$28/'Fixed data'!$C$7</f>
        <v>0</v>
      </c>
      <c r="AS35" s="33">
        <f>$J$28/'Fixed data'!$C$7</f>
        <v>0</v>
      </c>
      <c r="AT35" s="33">
        <f>$J$28/'Fixed data'!$C$7</f>
        <v>0</v>
      </c>
      <c r="AU35" s="33">
        <f>$J$28/'Fixed data'!$C$7</f>
        <v>0</v>
      </c>
      <c r="AV35" s="33">
        <f>$J$28/'Fixed data'!$C$7</f>
        <v>0</v>
      </c>
      <c r="AW35" s="33">
        <f>$J$28/'Fixed data'!$C$7</f>
        <v>0</v>
      </c>
      <c r="AX35" s="33">
        <f>$J$28/'Fixed data'!$C$7</f>
        <v>0</v>
      </c>
      <c r="AY35" s="33">
        <f>$J$28/'Fixed data'!$C$7</f>
        <v>0</v>
      </c>
      <c r="AZ35" s="33">
        <f>$J$28/'Fixed data'!$C$7</f>
        <v>0</v>
      </c>
      <c r="BA35" s="33">
        <f>$J$28/'Fixed data'!$C$7</f>
        <v>0</v>
      </c>
      <c r="BB35" s="33">
        <f>$J$28/'Fixed data'!$C$7</f>
        <v>0</v>
      </c>
      <c r="BC35" s="33">
        <f>$J$28/'Fixed data'!$C$7</f>
        <v>0</v>
      </c>
      <c r="BD35" s="33"/>
    </row>
    <row r="36" spans="1:57" ht="16.5" hidden="1" customHeight="1" outlineLevel="1">
      <c r="A36" s="113"/>
      <c r="B36" s="9" t="s">
        <v>32</v>
      </c>
      <c r="C36" s="11" t="s">
        <v>59</v>
      </c>
      <c r="D36" s="9" t="s">
        <v>40</v>
      </c>
      <c r="F36" s="33"/>
      <c r="G36" s="33"/>
      <c r="H36" s="33"/>
      <c r="I36" s="33"/>
      <c r="J36" s="33"/>
      <c r="K36" s="33"/>
      <c r="L36" s="33">
        <f>$K$28/'Fixed data'!$C$7</f>
        <v>0</v>
      </c>
      <c r="M36" s="33">
        <f>$K$28/'Fixed data'!$C$7</f>
        <v>0</v>
      </c>
      <c r="N36" s="33">
        <f>$K$28/'Fixed data'!$C$7</f>
        <v>0</v>
      </c>
      <c r="O36" s="33">
        <f>$K$28/'Fixed data'!$C$7</f>
        <v>0</v>
      </c>
      <c r="P36" s="33">
        <f>$K$28/'Fixed data'!$C$7</f>
        <v>0</v>
      </c>
      <c r="Q36" s="33">
        <f>$K$28/'Fixed data'!$C$7</f>
        <v>0</v>
      </c>
      <c r="R36" s="33">
        <f>$K$28/'Fixed data'!$C$7</f>
        <v>0</v>
      </c>
      <c r="S36" s="33">
        <f>$K$28/'Fixed data'!$C$7</f>
        <v>0</v>
      </c>
      <c r="T36" s="33">
        <f>$K$28/'Fixed data'!$C$7</f>
        <v>0</v>
      </c>
      <c r="U36" s="33">
        <f>$K$28/'Fixed data'!$C$7</f>
        <v>0</v>
      </c>
      <c r="V36" s="33">
        <f>$K$28/'Fixed data'!$C$7</f>
        <v>0</v>
      </c>
      <c r="W36" s="33">
        <f>$K$28/'Fixed data'!$C$7</f>
        <v>0</v>
      </c>
      <c r="X36" s="33">
        <f>$K$28/'Fixed data'!$C$7</f>
        <v>0</v>
      </c>
      <c r="Y36" s="33">
        <f>$K$28/'Fixed data'!$C$7</f>
        <v>0</v>
      </c>
      <c r="Z36" s="33">
        <f>$K$28/'Fixed data'!$C$7</f>
        <v>0</v>
      </c>
      <c r="AA36" s="33">
        <f>$K$28/'Fixed data'!$C$7</f>
        <v>0</v>
      </c>
      <c r="AB36" s="33">
        <f>$K$28/'Fixed data'!$C$7</f>
        <v>0</v>
      </c>
      <c r="AC36" s="33">
        <f>$K$28/'Fixed data'!$C$7</f>
        <v>0</v>
      </c>
      <c r="AD36" s="33">
        <f>$K$28/'Fixed data'!$C$7</f>
        <v>0</v>
      </c>
      <c r="AE36" s="33">
        <f>$K$28/'Fixed data'!$C$7</f>
        <v>0</v>
      </c>
      <c r="AF36" s="33">
        <f>$K$28/'Fixed data'!$C$7</f>
        <v>0</v>
      </c>
      <c r="AG36" s="33">
        <f>$K$28/'Fixed data'!$C$7</f>
        <v>0</v>
      </c>
      <c r="AH36" s="33">
        <f>$K$28/'Fixed data'!$C$7</f>
        <v>0</v>
      </c>
      <c r="AI36" s="33">
        <f>$K$28/'Fixed data'!$C$7</f>
        <v>0</v>
      </c>
      <c r="AJ36" s="33">
        <f>$K$28/'Fixed data'!$C$7</f>
        <v>0</v>
      </c>
      <c r="AK36" s="33">
        <f>$K$28/'Fixed data'!$C$7</f>
        <v>0</v>
      </c>
      <c r="AL36" s="33">
        <f>$K$28/'Fixed data'!$C$7</f>
        <v>0</v>
      </c>
      <c r="AM36" s="33">
        <f>$K$28/'Fixed data'!$C$7</f>
        <v>0</v>
      </c>
      <c r="AN36" s="33">
        <f>$K$28/'Fixed data'!$C$7</f>
        <v>0</v>
      </c>
      <c r="AO36" s="33">
        <f>$K$28/'Fixed data'!$C$7</f>
        <v>0</v>
      </c>
      <c r="AP36" s="33">
        <f>$K$28/'Fixed data'!$C$7</f>
        <v>0</v>
      </c>
      <c r="AQ36" s="33">
        <f>$K$28/'Fixed data'!$C$7</f>
        <v>0</v>
      </c>
      <c r="AR36" s="33">
        <f>$K$28/'Fixed data'!$C$7</f>
        <v>0</v>
      </c>
      <c r="AS36" s="33">
        <f>$K$28/'Fixed data'!$C$7</f>
        <v>0</v>
      </c>
      <c r="AT36" s="33">
        <f>$K$28/'Fixed data'!$C$7</f>
        <v>0</v>
      </c>
      <c r="AU36" s="33">
        <f>$K$28/'Fixed data'!$C$7</f>
        <v>0</v>
      </c>
      <c r="AV36" s="33">
        <f>$K$28/'Fixed data'!$C$7</f>
        <v>0</v>
      </c>
      <c r="AW36" s="33">
        <f>$K$28/'Fixed data'!$C$7</f>
        <v>0</v>
      </c>
      <c r="AX36" s="33">
        <f>$K$28/'Fixed data'!$C$7</f>
        <v>0</v>
      </c>
      <c r="AY36" s="33">
        <f>$K$28/'Fixed data'!$C$7</f>
        <v>0</v>
      </c>
      <c r="AZ36" s="33">
        <f>$K$28/'Fixed data'!$C$7</f>
        <v>0</v>
      </c>
      <c r="BA36" s="33">
        <f>$K$28/'Fixed data'!$C$7</f>
        <v>0</v>
      </c>
      <c r="BB36" s="33">
        <f>$K$28/'Fixed data'!$C$7</f>
        <v>0</v>
      </c>
      <c r="BC36" s="33">
        <f>$K$28/'Fixed data'!$C$7</f>
        <v>0</v>
      </c>
      <c r="BD36" s="33">
        <f>$K$28/'Fixed data'!$C$7</f>
        <v>0</v>
      </c>
    </row>
    <row r="37" spans="1:57" ht="16.5" hidden="1" customHeight="1" outlineLevel="1">
      <c r="A37" s="113"/>
      <c r="B37" s="9" t="s">
        <v>33</v>
      </c>
      <c r="C37" s="11" t="s">
        <v>60</v>
      </c>
      <c r="D37" s="9" t="s">
        <v>40</v>
      </c>
      <c r="F37" s="33"/>
      <c r="G37" s="33"/>
      <c r="H37" s="33"/>
      <c r="I37" s="33"/>
      <c r="J37" s="33"/>
      <c r="K37" s="33"/>
      <c r="L37" s="33"/>
      <c r="M37" s="33">
        <f>$L$28/'Fixed data'!$C$7</f>
        <v>0</v>
      </c>
      <c r="N37" s="33">
        <f>$L$28/'Fixed data'!$C$7</f>
        <v>0</v>
      </c>
      <c r="O37" s="33">
        <f>$L$28/'Fixed data'!$C$7</f>
        <v>0</v>
      </c>
      <c r="P37" s="33">
        <f>$L$28/'Fixed data'!$C$7</f>
        <v>0</v>
      </c>
      <c r="Q37" s="33">
        <f>$L$28/'Fixed data'!$C$7</f>
        <v>0</v>
      </c>
      <c r="R37" s="33">
        <f>$L$28/'Fixed data'!$C$7</f>
        <v>0</v>
      </c>
      <c r="S37" s="33">
        <f>$L$28/'Fixed data'!$C$7</f>
        <v>0</v>
      </c>
      <c r="T37" s="33">
        <f>$L$28/'Fixed data'!$C$7</f>
        <v>0</v>
      </c>
      <c r="U37" s="33">
        <f>$L$28/'Fixed data'!$C$7</f>
        <v>0</v>
      </c>
      <c r="V37" s="33">
        <f>$L$28/'Fixed data'!$C$7</f>
        <v>0</v>
      </c>
      <c r="W37" s="33">
        <f>$L$28/'Fixed data'!$C$7</f>
        <v>0</v>
      </c>
      <c r="X37" s="33">
        <f>$L$28/'Fixed data'!$C$7</f>
        <v>0</v>
      </c>
      <c r="Y37" s="33">
        <f>$L$28/'Fixed data'!$C$7</f>
        <v>0</v>
      </c>
      <c r="Z37" s="33">
        <f>$L$28/'Fixed data'!$C$7</f>
        <v>0</v>
      </c>
      <c r="AA37" s="33">
        <f>$L$28/'Fixed data'!$C$7</f>
        <v>0</v>
      </c>
      <c r="AB37" s="33">
        <f>$L$28/'Fixed data'!$C$7</f>
        <v>0</v>
      </c>
      <c r="AC37" s="33">
        <f>$L$28/'Fixed data'!$C$7</f>
        <v>0</v>
      </c>
      <c r="AD37" s="33">
        <f>$L$28/'Fixed data'!$C$7</f>
        <v>0</v>
      </c>
      <c r="AE37" s="33">
        <f>$L$28/'Fixed data'!$C$7</f>
        <v>0</v>
      </c>
      <c r="AF37" s="33">
        <f>$L$28/'Fixed data'!$C$7</f>
        <v>0</v>
      </c>
      <c r="AG37" s="33">
        <f>$L$28/'Fixed data'!$C$7</f>
        <v>0</v>
      </c>
      <c r="AH37" s="33">
        <f>$L$28/'Fixed data'!$C$7</f>
        <v>0</v>
      </c>
      <c r="AI37" s="33">
        <f>$L$28/'Fixed data'!$C$7</f>
        <v>0</v>
      </c>
      <c r="AJ37" s="33">
        <f>$L$28/'Fixed data'!$C$7</f>
        <v>0</v>
      </c>
      <c r="AK37" s="33">
        <f>$L$28/'Fixed data'!$C$7</f>
        <v>0</v>
      </c>
      <c r="AL37" s="33">
        <f>$L$28/'Fixed data'!$C$7</f>
        <v>0</v>
      </c>
      <c r="AM37" s="33">
        <f>$L$28/'Fixed data'!$C$7</f>
        <v>0</v>
      </c>
      <c r="AN37" s="33">
        <f>$L$28/'Fixed data'!$C$7</f>
        <v>0</v>
      </c>
      <c r="AO37" s="33">
        <f>$L$28/'Fixed data'!$C$7</f>
        <v>0</v>
      </c>
      <c r="AP37" s="33">
        <f>$L$28/'Fixed data'!$C$7</f>
        <v>0</v>
      </c>
      <c r="AQ37" s="33">
        <f>$L$28/'Fixed data'!$C$7</f>
        <v>0</v>
      </c>
      <c r="AR37" s="33">
        <f>$L$28/'Fixed data'!$C$7</f>
        <v>0</v>
      </c>
      <c r="AS37" s="33">
        <f>$L$28/'Fixed data'!$C$7</f>
        <v>0</v>
      </c>
      <c r="AT37" s="33">
        <f>$L$28/'Fixed data'!$C$7</f>
        <v>0</v>
      </c>
      <c r="AU37" s="33">
        <f>$L$28/'Fixed data'!$C$7</f>
        <v>0</v>
      </c>
      <c r="AV37" s="33">
        <f>$L$28/'Fixed data'!$C$7</f>
        <v>0</v>
      </c>
      <c r="AW37" s="33">
        <f>$L$28/'Fixed data'!$C$7</f>
        <v>0</v>
      </c>
      <c r="AX37" s="33">
        <f>$L$28/'Fixed data'!$C$7</f>
        <v>0</v>
      </c>
      <c r="AY37" s="33">
        <f>$L$28/'Fixed data'!$C$7</f>
        <v>0</v>
      </c>
      <c r="AZ37" s="33">
        <f>$L$28/'Fixed data'!$C$7</f>
        <v>0</v>
      </c>
      <c r="BA37" s="33">
        <f>$L$28/'Fixed data'!$C$7</f>
        <v>0</v>
      </c>
      <c r="BB37" s="33">
        <f>$L$28/'Fixed data'!$C$7</f>
        <v>0</v>
      </c>
      <c r="BC37" s="33">
        <f>$L$28/'Fixed data'!$C$7</f>
        <v>0</v>
      </c>
      <c r="BD37" s="33">
        <f>$L$28/'Fixed data'!$C$7</f>
        <v>0</v>
      </c>
    </row>
    <row r="38" spans="1:57" ht="16.5" hidden="1" customHeight="1" outlineLevel="1">
      <c r="A38" s="113"/>
      <c r="B38" s="9" t="s">
        <v>110</v>
      </c>
      <c r="C38" s="11" t="s">
        <v>132</v>
      </c>
      <c r="D38" s="9" t="s">
        <v>40</v>
      </c>
      <c r="F38" s="33"/>
      <c r="G38" s="33"/>
      <c r="H38" s="33"/>
      <c r="I38" s="33"/>
      <c r="J38" s="33"/>
      <c r="K38" s="33"/>
      <c r="L38" s="33"/>
      <c r="M38" s="33"/>
      <c r="N38" s="33">
        <f>$M$28/'Fixed data'!$C$7</f>
        <v>0</v>
      </c>
      <c r="O38" s="33">
        <f>$M$28/'Fixed data'!$C$7</f>
        <v>0</v>
      </c>
      <c r="P38" s="33">
        <f>$M$28/'Fixed data'!$C$7</f>
        <v>0</v>
      </c>
      <c r="Q38" s="33">
        <f>$M$28/'Fixed data'!$C$7</f>
        <v>0</v>
      </c>
      <c r="R38" s="33">
        <f>$M$28/'Fixed data'!$C$7</f>
        <v>0</v>
      </c>
      <c r="S38" s="33">
        <f>$M$28/'Fixed data'!$C$7</f>
        <v>0</v>
      </c>
      <c r="T38" s="33">
        <f>$M$28/'Fixed data'!$C$7</f>
        <v>0</v>
      </c>
      <c r="U38" s="33">
        <f>$M$28/'Fixed data'!$C$7</f>
        <v>0</v>
      </c>
      <c r="V38" s="33">
        <f>$M$28/'Fixed data'!$C$7</f>
        <v>0</v>
      </c>
      <c r="W38" s="33">
        <f>$M$28/'Fixed data'!$C$7</f>
        <v>0</v>
      </c>
      <c r="X38" s="33">
        <f>$M$28/'Fixed data'!$C$7</f>
        <v>0</v>
      </c>
      <c r="Y38" s="33">
        <f>$M$28/'Fixed data'!$C$7</f>
        <v>0</v>
      </c>
      <c r="Z38" s="33">
        <f>$M$28/'Fixed data'!$C$7</f>
        <v>0</v>
      </c>
      <c r="AA38" s="33">
        <f>$M$28/'Fixed data'!$C$7</f>
        <v>0</v>
      </c>
      <c r="AB38" s="33">
        <f>$M$28/'Fixed data'!$C$7</f>
        <v>0</v>
      </c>
      <c r="AC38" s="33">
        <f>$M$28/'Fixed data'!$C$7</f>
        <v>0</v>
      </c>
      <c r="AD38" s="33">
        <f>$M$28/'Fixed data'!$C$7</f>
        <v>0</v>
      </c>
      <c r="AE38" s="33">
        <f>$M$28/'Fixed data'!$C$7</f>
        <v>0</v>
      </c>
      <c r="AF38" s="33">
        <f>$M$28/'Fixed data'!$C$7</f>
        <v>0</v>
      </c>
      <c r="AG38" s="33">
        <f>$M$28/'Fixed data'!$C$7</f>
        <v>0</v>
      </c>
      <c r="AH38" s="33">
        <f>$M$28/'Fixed data'!$C$7</f>
        <v>0</v>
      </c>
      <c r="AI38" s="33">
        <f>$M$28/'Fixed data'!$C$7</f>
        <v>0</v>
      </c>
      <c r="AJ38" s="33">
        <f>$M$28/'Fixed data'!$C$7</f>
        <v>0</v>
      </c>
      <c r="AK38" s="33">
        <f>$M$28/'Fixed data'!$C$7</f>
        <v>0</v>
      </c>
      <c r="AL38" s="33">
        <f>$M$28/'Fixed data'!$C$7</f>
        <v>0</v>
      </c>
      <c r="AM38" s="33">
        <f>$M$28/'Fixed data'!$C$7</f>
        <v>0</v>
      </c>
      <c r="AN38" s="33">
        <f>$M$28/'Fixed data'!$C$7</f>
        <v>0</v>
      </c>
      <c r="AO38" s="33">
        <f>$M$28/'Fixed data'!$C$7</f>
        <v>0</v>
      </c>
      <c r="AP38" s="33">
        <f>$M$28/'Fixed data'!$C$7</f>
        <v>0</v>
      </c>
      <c r="AQ38" s="33">
        <f>$M$28/'Fixed data'!$C$7</f>
        <v>0</v>
      </c>
      <c r="AR38" s="33">
        <f>$M$28/'Fixed data'!$C$7</f>
        <v>0</v>
      </c>
      <c r="AS38" s="33">
        <f>$M$28/'Fixed data'!$C$7</f>
        <v>0</v>
      </c>
      <c r="AT38" s="33">
        <f>$M$28/'Fixed data'!$C$7</f>
        <v>0</v>
      </c>
      <c r="AU38" s="33">
        <f>$M$28/'Fixed data'!$C$7</f>
        <v>0</v>
      </c>
      <c r="AV38" s="33">
        <f>$M$28/'Fixed data'!$C$7</f>
        <v>0</v>
      </c>
      <c r="AW38" s="33">
        <f>$M$28/'Fixed data'!$C$7</f>
        <v>0</v>
      </c>
      <c r="AX38" s="33">
        <f>$M$28/'Fixed data'!$C$7</f>
        <v>0</v>
      </c>
      <c r="AY38" s="33">
        <f>$M$28/'Fixed data'!$C$7</f>
        <v>0</v>
      </c>
      <c r="AZ38" s="33">
        <f>$M$28/'Fixed data'!$C$7</f>
        <v>0</v>
      </c>
      <c r="BA38" s="33">
        <f>$M$28/'Fixed data'!$C$7</f>
        <v>0</v>
      </c>
      <c r="BB38" s="33">
        <f>$M$28/'Fixed data'!$C$7</f>
        <v>0</v>
      </c>
      <c r="BC38" s="33">
        <f>$M$28/'Fixed data'!$C$7</f>
        <v>0</v>
      </c>
      <c r="BD38" s="33">
        <f>$M$28/'Fixed data'!$C$7</f>
        <v>0</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0</v>
      </c>
      <c r="P39" s="33">
        <f>$N$28/'Fixed data'!$C$7</f>
        <v>0</v>
      </c>
      <c r="Q39" s="33">
        <f>$N$28/'Fixed data'!$C$7</f>
        <v>0</v>
      </c>
      <c r="R39" s="33">
        <f>$N$28/'Fixed data'!$C$7</f>
        <v>0</v>
      </c>
      <c r="S39" s="33">
        <f>$N$28/'Fixed data'!$C$7</f>
        <v>0</v>
      </c>
      <c r="T39" s="33">
        <f>$N$28/'Fixed data'!$C$7</f>
        <v>0</v>
      </c>
      <c r="U39" s="33">
        <f>$N$28/'Fixed data'!$C$7</f>
        <v>0</v>
      </c>
      <c r="V39" s="33">
        <f>$N$28/'Fixed data'!$C$7</f>
        <v>0</v>
      </c>
      <c r="W39" s="33">
        <f>$N$28/'Fixed data'!$C$7</f>
        <v>0</v>
      </c>
      <c r="X39" s="33">
        <f>$N$28/'Fixed data'!$C$7</f>
        <v>0</v>
      </c>
      <c r="Y39" s="33">
        <f>$N$28/'Fixed data'!$C$7</f>
        <v>0</v>
      </c>
      <c r="Z39" s="33">
        <f>$N$28/'Fixed data'!$C$7</f>
        <v>0</v>
      </c>
      <c r="AA39" s="33">
        <f>$N$28/'Fixed data'!$C$7</f>
        <v>0</v>
      </c>
      <c r="AB39" s="33">
        <f>$N$28/'Fixed data'!$C$7</f>
        <v>0</v>
      </c>
      <c r="AC39" s="33">
        <f>$N$28/'Fixed data'!$C$7</f>
        <v>0</v>
      </c>
      <c r="AD39" s="33">
        <f>$N$28/'Fixed data'!$C$7</f>
        <v>0</v>
      </c>
      <c r="AE39" s="33">
        <f>$N$28/'Fixed data'!$C$7</f>
        <v>0</v>
      </c>
      <c r="AF39" s="33">
        <f>$N$28/'Fixed data'!$C$7</f>
        <v>0</v>
      </c>
      <c r="AG39" s="33">
        <f>$N$28/'Fixed data'!$C$7</f>
        <v>0</v>
      </c>
      <c r="AH39" s="33">
        <f>$N$28/'Fixed data'!$C$7</f>
        <v>0</v>
      </c>
      <c r="AI39" s="33">
        <f>$N$28/'Fixed data'!$C$7</f>
        <v>0</v>
      </c>
      <c r="AJ39" s="33">
        <f>$N$28/'Fixed data'!$C$7</f>
        <v>0</v>
      </c>
      <c r="AK39" s="33">
        <f>$N$28/'Fixed data'!$C$7</f>
        <v>0</v>
      </c>
      <c r="AL39" s="33">
        <f>$N$28/'Fixed data'!$C$7</f>
        <v>0</v>
      </c>
      <c r="AM39" s="33">
        <f>$N$28/'Fixed data'!$C$7</f>
        <v>0</v>
      </c>
      <c r="AN39" s="33">
        <f>$N$28/'Fixed data'!$C$7</f>
        <v>0</v>
      </c>
      <c r="AO39" s="33">
        <f>$N$28/'Fixed data'!$C$7</f>
        <v>0</v>
      </c>
      <c r="AP39" s="33">
        <f>$N$28/'Fixed data'!$C$7</f>
        <v>0</v>
      </c>
      <c r="AQ39" s="33">
        <f>$N$28/'Fixed data'!$C$7</f>
        <v>0</v>
      </c>
      <c r="AR39" s="33">
        <f>$N$28/'Fixed data'!$C$7</f>
        <v>0</v>
      </c>
      <c r="AS39" s="33">
        <f>$N$28/'Fixed data'!$C$7</f>
        <v>0</v>
      </c>
      <c r="AT39" s="33">
        <f>$N$28/'Fixed data'!$C$7</f>
        <v>0</v>
      </c>
      <c r="AU39" s="33">
        <f>$N$28/'Fixed data'!$C$7</f>
        <v>0</v>
      </c>
      <c r="AV39" s="33">
        <f>$N$28/'Fixed data'!$C$7</f>
        <v>0</v>
      </c>
      <c r="AW39" s="33">
        <f>$N$28/'Fixed data'!$C$7</f>
        <v>0</v>
      </c>
      <c r="AX39" s="33">
        <f>$N$28/'Fixed data'!$C$7</f>
        <v>0</v>
      </c>
      <c r="AY39" s="33">
        <f>$N$28/'Fixed data'!$C$7</f>
        <v>0</v>
      </c>
      <c r="AZ39" s="33">
        <f>$N$28/'Fixed data'!$C$7</f>
        <v>0</v>
      </c>
      <c r="BA39" s="33">
        <f>$N$28/'Fixed data'!$C$7</f>
        <v>0</v>
      </c>
      <c r="BB39" s="33">
        <f>$N$28/'Fixed data'!$C$7</f>
        <v>0</v>
      </c>
      <c r="BC39" s="33">
        <f>$N$28/'Fixed data'!$C$7</f>
        <v>0</v>
      </c>
      <c r="BD39" s="33">
        <f>$N$28/'Fixed data'!$C$7</f>
        <v>0</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0</v>
      </c>
      <c r="Q40" s="33">
        <f>$O$28/'Fixed data'!$C$7</f>
        <v>0</v>
      </c>
      <c r="R40" s="33">
        <f>$O$28/'Fixed data'!$C$7</f>
        <v>0</v>
      </c>
      <c r="S40" s="33">
        <f>$O$28/'Fixed data'!$C$7</f>
        <v>0</v>
      </c>
      <c r="T40" s="33">
        <f>$O$28/'Fixed data'!$C$7</f>
        <v>0</v>
      </c>
      <c r="U40" s="33">
        <f>$O$28/'Fixed data'!$C$7</f>
        <v>0</v>
      </c>
      <c r="V40" s="33">
        <f>$O$28/'Fixed data'!$C$7</f>
        <v>0</v>
      </c>
      <c r="W40" s="33">
        <f>$O$28/'Fixed data'!$C$7</f>
        <v>0</v>
      </c>
      <c r="X40" s="33">
        <f>$O$28/'Fixed data'!$C$7</f>
        <v>0</v>
      </c>
      <c r="Y40" s="33">
        <f>$O$28/'Fixed data'!$C$7</f>
        <v>0</v>
      </c>
      <c r="Z40" s="33">
        <f>$O$28/'Fixed data'!$C$7</f>
        <v>0</v>
      </c>
      <c r="AA40" s="33">
        <f>$O$28/'Fixed data'!$C$7</f>
        <v>0</v>
      </c>
      <c r="AB40" s="33">
        <f>$O$28/'Fixed data'!$C$7</f>
        <v>0</v>
      </c>
      <c r="AC40" s="33">
        <f>$O$28/'Fixed data'!$C$7</f>
        <v>0</v>
      </c>
      <c r="AD40" s="33">
        <f>$O$28/'Fixed data'!$C$7</f>
        <v>0</v>
      </c>
      <c r="AE40" s="33">
        <f>$O$28/'Fixed data'!$C$7</f>
        <v>0</v>
      </c>
      <c r="AF40" s="33">
        <f>$O$28/'Fixed data'!$C$7</f>
        <v>0</v>
      </c>
      <c r="AG40" s="33">
        <f>$O$28/'Fixed data'!$C$7</f>
        <v>0</v>
      </c>
      <c r="AH40" s="33">
        <f>$O$28/'Fixed data'!$C$7</f>
        <v>0</v>
      </c>
      <c r="AI40" s="33">
        <f>$O$28/'Fixed data'!$C$7</f>
        <v>0</v>
      </c>
      <c r="AJ40" s="33">
        <f>$O$28/'Fixed data'!$C$7</f>
        <v>0</v>
      </c>
      <c r="AK40" s="33">
        <f>$O$28/'Fixed data'!$C$7</f>
        <v>0</v>
      </c>
      <c r="AL40" s="33">
        <f>$O$28/'Fixed data'!$C$7</f>
        <v>0</v>
      </c>
      <c r="AM40" s="33">
        <f>$O$28/'Fixed data'!$C$7</f>
        <v>0</v>
      </c>
      <c r="AN40" s="33">
        <f>$O$28/'Fixed data'!$C$7</f>
        <v>0</v>
      </c>
      <c r="AO40" s="33">
        <f>$O$28/'Fixed data'!$C$7</f>
        <v>0</v>
      </c>
      <c r="AP40" s="33">
        <f>$O$28/'Fixed data'!$C$7</f>
        <v>0</v>
      </c>
      <c r="AQ40" s="33">
        <f>$O$28/'Fixed data'!$C$7</f>
        <v>0</v>
      </c>
      <c r="AR40" s="33">
        <f>$O$28/'Fixed data'!$C$7</f>
        <v>0</v>
      </c>
      <c r="AS40" s="33">
        <f>$O$28/'Fixed data'!$C$7</f>
        <v>0</v>
      </c>
      <c r="AT40" s="33">
        <f>$O$28/'Fixed data'!$C$7</f>
        <v>0</v>
      </c>
      <c r="AU40" s="33">
        <f>$O$28/'Fixed data'!$C$7</f>
        <v>0</v>
      </c>
      <c r="AV40" s="33">
        <f>$O$28/'Fixed data'!$C$7</f>
        <v>0</v>
      </c>
      <c r="AW40" s="33">
        <f>$O$28/'Fixed data'!$C$7</f>
        <v>0</v>
      </c>
      <c r="AX40" s="33">
        <f>$O$28/'Fixed data'!$C$7</f>
        <v>0</v>
      </c>
      <c r="AY40" s="33">
        <f>$O$28/'Fixed data'!$C$7</f>
        <v>0</v>
      </c>
      <c r="AZ40" s="33">
        <f>$O$28/'Fixed data'!$C$7</f>
        <v>0</v>
      </c>
      <c r="BA40" s="33">
        <f>$O$28/'Fixed data'!$C$7</f>
        <v>0</v>
      </c>
      <c r="BB40" s="33">
        <f>$O$28/'Fixed data'!$C$7</f>
        <v>0</v>
      </c>
      <c r="BC40" s="33">
        <f>$O$28/'Fixed data'!$C$7</f>
        <v>0</v>
      </c>
      <c r="BD40" s="33">
        <f>$O$28/'Fixed data'!$C$7</f>
        <v>0</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0</v>
      </c>
      <c r="R41" s="33">
        <f>$P$28/'Fixed data'!$C$7</f>
        <v>0</v>
      </c>
      <c r="S41" s="33">
        <f>$P$28/'Fixed data'!$C$7</f>
        <v>0</v>
      </c>
      <c r="T41" s="33">
        <f>$P$28/'Fixed data'!$C$7</f>
        <v>0</v>
      </c>
      <c r="U41" s="33">
        <f>$P$28/'Fixed data'!$C$7</f>
        <v>0</v>
      </c>
      <c r="V41" s="33">
        <f>$P$28/'Fixed data'!$C$7</f>
        <v>0</v>
      </c>
      <c r="W41" s="33">
        <f>$P$28/'Fixed data'!$C$7</f>
        <v>0</v>
      </c>
      <c r="X41" s="33">
        <f>$P$28/'Fixed data'!$C$7</f>
        <v>0</v>
      </c>
      <c r="Y41" s="33">
        <f>$P$28/'Fixed data'!$C$7</f>
        <v>0</v>
      </c>
      <c r="Z41" s="33">
        <f>$P$28/'Fixed data'!$C$7</f>
        <v>0</v>
      </c>
      <c r="AA41" s="33">
        <f>$P$28/'Fixed data'!$C$7</f>
        <v>0</v>
      </c>
      <c r="AB41" s="33">
        <f>$P$28/'Fixed data'!$C$7</f>
        <v>0</v>
      </c>
      <c r="AC41" s="33">
        <f>$P$28/'Fixed data'!$C$7</f>
        <v>0</v>
      </c>
      <c r="AD41" s="33">
        <f>$P$28/'Fixed data'!$C$7</f>
        <v>0</v>
      </c>
      <c r="AE41" s="33">
        <f>$P$28/'Fixed data'!$C$7</f>
        <v>0</v>
      </c>
      <c r="AF41" s="33">
        <f>$P$28/'Fixed data'!$C$7</f>
        <v>0</v>
      </c>
      <c r="AG41" s="33">
        <f>$P$28/'Fixed data'!$C$7</f>
        <v>0</v>
      </c>
      <c r="AH41" s="33">
        <f>$P$28/'Fixed data'!$C$7</f>
        <v>0</v>
      </c>
      <c r="AI41" s="33">
        <f>$P$28/'Fixed data'!$C$7</f>
        <v>0</v>
      </c>
      <c r="AJ41" s="33">
        <f>$P$28/'Fixed data'!$C$7</f>
        <v>0</v>
      </c>
      <c r="AK41" s="33">
        <f>$P$28/'Fixed data'!$C$7</f>
        <v>0</v>
      </c>
      <c r="AL41" s="33">
        <f>$P$28/'Fixed data'!$C$7</f>
        <v>0</v>
      </c>
      <c r="AM41" s="33">
        <f>$P$28/'Fixed data'!$C$7</f>
        <v>0</v>
      </c>
      <c r="AN41" s="33">
        <f>$P$28/'Fixed data'!$C$7</f>
        <v>0</v>
      </c>
      <c r="AO41" s="33">
        <f>$P$28/'Fixed data'!$C$7</f>
        <v>0</v>
      </c>
      <c r="AP41" s="33">
        <f>$P$28/'Fixed data'!$C$7</f>
        <v>0</v>
      </c>
      <c r="AQ41" s="33">
        <f>$P$28/'Fixed data'!$C$7</f>
        <v>0</v>
      </c>
      <c r="AR41" s="33">
        <f>$P$28/'Fixed data'!$C$7</f>
        <v>0</v>
      </c>
      <c r="AS41" s="33">
        <f>$P$28/'Fixed data'!$C$7</f>
        <v>0</v>
      </c>
      <c r="AT41" s="33">
        <f>$P$28/'Fixed data'!$C$7</f>
        <v>0</v>
      </c>
      <c r="AU41" s="33">
        <f>$P$28/'Fixed data'!$C$7</f>
        <v>0</v>
      </c>
      <c r="AV41" s="33">
        <f>$P$28/'Fixed data'!$C$7</f>
        <v>0</v>
      </c>
      <c r="AW41" s="33">
        <f>$P$28/'Fixed data'!$C$7</f>
        <v>0</v>
      </c>
      <c r="AX41" s="33">
        <f>$P$28/'Fixed data'!$C$7</f>
        <v>0</v>
      </c>
      <c r="AY41" s="33">
        <f>$P$28/'Fixed data'!$C$7</f>
        <v>0</v>
      </c>
      <c r="AZ41" s="33">
        <f>$P$28/'Fixed data'!$C$7</f>
        <v>0</v>
      </c>
      <c r="BA41" s="33">
        <f>$P$28/'Fixed data'!$C$7</f>
        <v>0</v>
      </c>
      <c r="BB41" s="33">
        <f>$P$28/'Fixed data'!$C$7</f>
        <v>0</v>
      </c>
      <c r="BC41" s="33">
        <f>$P$28/'Fixed data'!$C$7</f>
        <v>0</v>
      </c>
      <c r="BD41" s="33">
        <f>$P$28/'Fixed data'!$C$7</f>
        <v>0</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0</v>
      </c>
      <c r="S42" s="33">
        <f>$Q$28/'Fixed data'!$C$7</f>
        <v>0</v>
      </c>
      <c r="T42" s="33">
        <f>$Q$28/'Fixed data'!$C$7</f>
        <v>0</v>
      </c>
      <c r="U42" s="33">
        <f>$Q$28/'Fixed data'!$C$7</f>
        <v>0</v>
      </c>
      <c r="V42" s="33">
        <f>$Q$28/'Fixed data'!$C$7</f>
        <v>0</v>
      </c>
      <c r="W42" s="33">
        <f>$Q$28/'Fixed data'!$C$7</f>
        <v>0</v>
      </c>
      <c r="X42" s="33">
        <f>$Q$28/'Fixed data'!$C$7</f>
        <v>0</v>
      </c>
      <c r="Y42" s="33">
        <f>$Q$28/'Fixed data'!$C$7</f>
        <v>0</v>
      </c>
      <c r="Z42" s="33">
        <f>$Q$28/'Fixed data'!$C$7</f>
        <v>0</v>
      </c>
      <c r="AA42" s="33">
        <f>$Q$28/'Fixed data'!$C$7</f>
        <v>0</v>
      </c>
      <c r="AB42" s="33">
        <f>$Q$28/'Fixed data'!$C$7</f>
        <v>0</v>
      </c>
      <c r="AC42" s="33">
        <f>$Q$28/'Fixed data'!$C$7</f>
        <v>0</v>
      </c>
      <c r="AD42" s="33">
        <f>$Q$28/'Fixed data'!$C$7</f>
        <v>0</v>
      </c>
      <c r="AE42" s="33">
        <f>$Q$28/'Fixed data'!$C$7</f>
        <v>0</v>
      </c>
      <c r="AF42" s="33">
        <f>$Q$28/'Fixed data'!$C$7</f>
        <v>0</v>
      </c>
      <c r="AG42" s="33">
        <f>$Q$28/'Fixed data'!$C$7</f>
        <v>0</v>
      </c>
      <c r="AH42" s="33">
        <f>$Q$28/'Fixed data'!$C$7</f>
        <v>0</v>
      </c>
      <c r="AI42" s="33">
        <f>$Q$28/'Fixed data'!$C$7</f>
        <v>0</v>
      </c>
      <c r="AJ42" s="33">
        <f>$Q$28/'Fixed data'!$C$7</f>
        <v>0</v>
      </c>
      <c r="AK42" s="33">
        <f>$Q$28/'Fixed data'!$C$7</f>
        <v>0</v>
      </c>
      <c r="AL42" s="33">
        <f>$Q$28/'Fixed data'!$C$7</f>
        <v>0</v>
      </c>
      <c r="AM42" s="33">
        <f>$Q$28/'Fixed data'!$C$7</f>
        <v>0</v>
      </c>
      <c r="AN42" s="33">
        <f>$Q$28/'Fixed data'!$C$7</f>
        <v>0</v>
      </c>
      <c r="AO42" s="33">
        <f>$Q$28/'Fixed data'!$C$7</f>
        <v>0</v>
      </c>
      <c r="AP42" s="33">
        <f>$Q$28/'Fixed data'!$C$7</f>
        <v>0</v>
      </c>
      <c r="AQ42" s="33">
        <f>$Q$28/'Fixed data'!$C$7</f>
        <v>0</v>
      </c>
      <c r="AR42" s="33">
        <f>$Q$28/'Fixed data'!$C$7</f>
        <v>0</v>
      </c>
      <c r="AS42" s="33">
        <f>$Q$28/'Fixed data'!$C$7</f>
        <v>0</v>
      </c>
      <c r="AT42" s="33">
        <f>$Q$28/'Fixed data'!$C$7</f>
        <v>0</v>
      </c>
      <c r="AU42" s="33">
        <f>$Q$28/'Fixed data'!$C$7</f>
        <v>0</v>
      </c>
      <c r="AV42" s="33">
        <f>$Q$28/'Fixed data'!$C$7</f>
        <v>0</v>
      </c>
      <c r="AW42" s="33">
        <f>$Q$28/'Fixed data'!$C$7</f>
        <v>0</v>
      </c>
      <c r="AX42" s="33">
        <f>$Q$28/'Fixed data'!$C$7</f>
        <v>0</v>
      </c>
      <c r="AY42" s="33">
        <f>$Q$28/'Fixed data'!$C$7</f>
        <v>0</v>
      </c>
      <c r="AZ42" s="33">
        <f>$Q$28/'Fixed data'!$C$7</f>
        <v>0</v>
      </c>
      <c r="BA42" s="33">
        <f>$Q$28/'Fixed data'!$C$7</f>
        <v>0</v>
      </c>
      <c r="BB42" s="33">
        <f>$Q$28/'Fixed data'!$C$7</f>
        <v>0</v>
      </c>
      <c r="BC42" s="33">
        <f>$Q$28/'Fixed data'!$C$7</f>
        <v>0</v>
      </c>
      <c r="BD42" s="33">
        <f>$Q$28/'Fixed data'!$C$7</f>
        <v>0</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0</v>
      </c>
      <c r="T43" s="33">
        <f>$R$28/'Fixed data'!$C$7</f>
        <v>0</v>
      </c>
      <c r="U43" s="33">
        <f>$R$28/'Fixed data'!$C$7</f>
        <v>0</v>
      </c>
      <c r="V43" s="33">
        <f>$R$28/'Fixed data'!$C$7</f>
        <v>0</v>
      </c>
      <c r="W43" s="33">
        <f>$R$28/'Fixed data'!$C$7</f>
        <v>0</v>
      </c>
      <c r="X43" s="33">
        <f>$R$28/'Fixed data'!$C$7</f>
        <v>0</v>
      </c>
      <c r="Y43" s="33">
        <f>$R$28/'Fixed data'!$C$7</f>
        <v>0</v>
      </c>
      <c r="Z43" s="33">
        <f>$R$28/'Fixed data'!$C$7</f>
        <v>0</v>
      </c>
      <c r="AA43" s="33">
        <f>$R$28/'Fixed data'!$C$7</f>
        <v>0</v>
      </c>
      <c r="AB43" s="33">
        <f>$R$28/'Fixed data'!$C$7</f>
        <v>0</v>
      </c>
      <c r="AC43" s="33">
        <f>$R$28/'Fixed data'!$C$7</f>
        <v>0</v>
      </c>
      <c r="AD43" s="33">
        <f>$R$28/'Fixed data'!$C$7</f>
        <v>0</v>
      </c>
      <c r="AE43" s="33">
        <f>$R$28/'Fixed data'!$C$7</f>
        <v>0</v>
      </c>
      <c r="AF43" s="33">
        <f>$R$28/'Fixed data'!$C$7</f>
        <v>0</v>
      </c>
      <c r="AG43" s="33">
        <f>$R$28/'Fixed data'!$C$7</f>
        <v>0</v>
      </c>
      <c r="AH43" s="33">
        <f>$R$28/'Fixed data'!$C$7</f>
        <v>0</v>
      </c>
      <c r="AI43" s="33">
        <f>$R$28/'Fixed data'!$C$7</f>
        <v>0</v>
      </c>
      <c r="AJ43" s="33">
        <f>$R$28/'Fixed data'!$C$7</f>
        <v>0</v>
      </c>
      <c r="AK43" s="33">
        <f>$R$28/'Fixed data'!$C$7</f>
        <v>0</v>
      </c>
      <c r="AL43" s="33">
        <f>$R$28/'Fixed data'!$C$7</f>
        <v>0</v>
      </c>
      <c r="AM43" s="33">
        <f>$R$28/'Fixed data'!$C$7</f>
        <v>0</v>
      </c>
      <c r="AN43" s="33">
        <f>$R$28/'Fixed data'!$C$7</f>
        <v>0</v>
      </c>
      <c r="AO43" s="33">
        <f>$R$28/'Fixed data'!$C$7</f>
        <v>0</v>
      </c>
      <c r="AP43" s="33">
        <f>$R$28/'Fixed data'!$C$7</f>
        <v>0</v>
      </c>
      <c r="AQ43" s="33">
        <f>$R$28/'Fixed data'!$C$7</f>
        <v>0</v>
      </c>
      <c r="AR43" s="33">
        <f>$R$28/'Fixed data'!$C$7</f>
        <v>0</v>
      </c>
      <c r="AS43" s="33">
        <f>$R$28/'Fixed data'!$C$7</f>
        <v>0</v>
      </c>
      <c r="AT43" s="33">
        <f>$R$28/'Fixed data'!$C$7</f>
        <v>0</v>
      </c>
      <c r="AU43" s="33">
        <f>$R$28/'Fixed data'!$C$7</f>
        <v>0</v>
      </c>
      <c r="AV43" s="33">
        <f>$R$28/'Fixed data'!$C$7</f>
        <v>0</v>
      </c>
      <c r="AW43" s="33">
        <f>$R$28/'Fixed data'!$C$7</f>
        <v>0</v>
      </c>
      <c r="AX43" s="33">
        <f>$R$28/'Fixed data'!$C$7</f>
        <v>0</v>
      </c>
      <c r="AY43" s="33">
        <f>$R$28/'Fixed data'!$C$7</f>
        <v>0</v>
      </c>
      <c r="AZ43" s="33">
        <f>$R$28/'Fixed data'!$C$7</f>
        <v>0</v>
      </c>
      <c r="BA43" s="33">
        <f>$R$28/'Fixed data'!$C$7</f>
        <v>0</v>
      </c>
      <c r="BB43" s="33">
        <f>$R$28/'Fixed data'!$C$7</f>
        <v>0</v>
      </c>
      <c r="BC43" s="33">
        <f>$R$28/'Fixed data'!$C$7</f>
        <v>0</v>
      </c>
      <c r="BD43" s="33">
        <f>$R$28/'Fixed data'!$C$7</f>
        <v>0</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0</v>
      </c>
      <c r="U44" s="33">
        <f>$S$28/'Fixed data'!$C$7</f>
        <v>0</v>
      </c>
      <c r="V44" s="33">
        <f>$S$28/'Fixed data'!$C$7</f>
        <v>0</v>
      </c>
      <c r="W44" s="33">
        <f>$S$28/'Fixed data'!$C$7</f>
        <v>0</v>
      </c>
      <c r="X44" s="33">
        <f>$S$28/'Fixed data'!$C$7</f>
        <v>0</v>
      </c>
      <c r="Y44" s="33">
        <f>$S$28/'Fixed data'!$C$7</f>
        <v>0</v>
      </c>
      <c r="Z44" s="33">
        <f>$S$28/'Fixed data'!$C$7</f>
        <v>0</v>
      </c>
      <c r="AA44" s="33">
        <f>$S$28/'Fixed data'!$C$7</f>
        <v>0</v>
      </c>
      <c r="AB44" s="33">
        <f>$S$28/'Fixed data'!$C$7</f>
        <v>0</v>
      </c>
      <c r="AC44" s="33">
        <f>$S$28/'Fixed data'!$C$7</f>
        <v>0</v>
      </c>
      <c r="AD44" s="33">
        <f>$S$28/'Fixed data'!$C$7</f>
        <v>0</v>
      </c>
      <c r="AE44" s="33">
        <f>$S$28/'Fixed data'!$C$7</f>
        <v>0</v>
      </c>
      <c r="AF44" s="33">
        <f>$S$28/'Fixed data'!$C$7</f>
        <v>0</v>
      </c>
      <c r="AG44" s="33">
        <f>$S$28/'Fixed data'!$C$7</f>
        <v>0</v>
      </c>
      <c r="AH44" s="33">
        <f>$S$28/'Fixed data'!$C$7</f>
        <v>0</v>
      </c>
      <c r="AI44" s="33">
        <f>$S$28/'Fixed data'!$C$7</f>
        <v>0</v>
      </c>
      <c r="AJ44" s="33">
        <f>$S$28/'Fixed data'!$C$7</f>
        <v>0</v>
      </c>
      <c r="AK44" s="33">
        <f>$S$28/'Fixed data'!$C$7</f>
        <v>0</v>
      </c>
      <c r="AL44" s="33">
        <f>$S$28/'Fixed data'!$C$7</f>
        <v>0</v>
      </c>
      <c r="AM44" s="33">
        <f>$S$28/'Fixed data'!$C$7</f>
        <v>0</v>
      </c>
      <c r="AN44" s="33">
        <f>$S$28/'Fixed data'!$C$7</f>
        <v>0</v>
      </c>
      <c r="AO44" s="33">
        <f>$S$28/'Fixed data'!$C$7</f>
        <v>0</v>
      </c>
      <c r="AP44" s="33">
        <f>$S$28/'Fixed data'!$C$7</f>
        <v>0</v>
      </c>
      <c r="AQ44" s="33">
        <f>$S$28/'Fixed data'!$C$7</f>
        <v>0</v>
      </c>
      <c r="AR44" s="33">
        <f>$S$28/'Fixed data'!$C$7</f>
        <v>0</v>
      </c>
      <c r="AS44" s="33">
        <f>$S$28/'Fixed data'!$C$7</f>
        <v>0</v>
      </c>
      <c r="AT44" s="33">
        <f>$S$28/'Fixed data'!$C$7</f>
        <v>0</v>
      </c>
      <c r="AU44" s="33">
        <f>$S$28/'Fixed data'!$C$7</f>
        <v>0</v>
      </c>
      <c r="AV44" s="33">
        <f>$S$28/'Fixed data'!$C$7</f>
        <v>0</v>
      </c>
      <c r="AW44" s="33">
        <f>$S$28/'Fixed data'!$C$7</f>
        <v>0</v>
      </c>
      <c r="AX44" s="33">
        <f>$S$28/'Fixed data'!$C$7</f>
        <v>0</v>
      </c>
      <c r="AY44" s="33">
        <f>$S$28/'Fixed data'!$C$7</f>
        <v>0</v>
      </c>
      <c r="AZ44" s="33">
        <f>$S$28/'Fixed data'!$C$7</f>
        <v>0</v>
      </c>
      <c r="BA44" s="33">
        <f>$S$28/'Fixed data'!$C$7</f>
        <v>0</v>
      </c>
      <c r="BB44" s="33">
        <f>$S$28/'Fixed data'!$C$7</f>
        <v>0</v>
      </c>
      <c r="BC44" s="33">
        <f>$S$28/'Fixed data'!$C$7</f>
        <v>0</v>
      </c>
      <c r="BD44" s="33">
        <f>$S$28/'Fixed data'!$C$7</f>
        <v>0</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0</v>
      </c>
      <c r="V45" s="33">
        <f>$T$28/'Fixed data'!$C$7</f>
        <v>0</v>
      </c>
      <c r="W45" s="33">
        <f>$T$28/'Fixed data'!$C$7</f>
        <v>0</v>
      </c>
      <c r="X45" s="33">
        <f>$T$28/'Fixed data'!$C$7</f>
        <v>0</v>
      </c>
      <c r="Y45" s="33">
        <f>$T$28/'Fixed data'!$C$7</f>
        <v>0</v>
      </c>
      <c r="Z45" s="33">
        <f>$T$28/'Fixed data'!$C$7</f>
        <v>0</v>
      </c>
      <c r="AA45" s="33">
        <f>$T$28/'Fixed data'!$C$7</f>
        <v>0</v>
      </c>
      <c r="AB45" s="33">
        <f>$T$28/'Fixed data'!$C$7</f>
        <v>0</v>
      </c>
      <c r="AC45" s="33">
        <f>$T$28/'Fixed data'!$C$7</f>
        <v>0</v>
      </c>
      <c r="AD45" s="33">
        <f>$T$28/'Fixed data'!$C$7</f>
        <v>0</v>
      </c>
      <c r="AE45" s="33">
        <f>$T$28/'Fixed data'!$C$7</f>
        <v>0</v>
      </c>
      <c r="AF45" s="33">
        <f>$T$28/'Fixed data'!$C$7</f>
        <v>0</v>
      </c>
      <c r="AG45" s="33">
        <f>$T$28/'Fixed data'!$C$7</f>
        <v>0</v>
      </c>
      <c r="AH45" s="33">
        <f>$T$28/'Fixed data'!$C$7</f>
        <v>0</v>
      </c>
      <c r="AI45" s="33">
        <f>$T$28/'Fixed data'!$C$7</f>
        <v>0</v>
      </c>
      <c r="AJ45" s="33">
        <f>$T$28/'Fixed data'!$C$7</f>
        <v>0</v>
      </c>
      <c r="AK45" s="33">
        <f>$T$28/'Fixed data'!$C$7</f>
        <v>0</v>
      </c>
      <c r="AL45" s="33">
        <f>$T$28/'Fixed data'!$C$7</f>
        <v>0</v>
      </c>
      <c r="AM45" s="33">
        <f>$T$28/'Fixed data'!$C$7</f>
        <v>0</v>
      </c>
      <c r="AN45" s="33">
        <f>$T$28/'Fixed data'!$C$7</f>
        <v>0</v>
      </c>
      <c r="AO45" s="33">
        <f>$T$28/'Fixed data'!$C$7</f>
        <v>0</v>
      </c>
      <c r="AP45" s="33">
        <f>$T$28/'Fixed data'!$C$7</f>
        <v>0</v>
      </c>
      <c r="AQ45" s="33">
        <f>$T$28/'Fixed data'!$C$7</f>
        <v>0</v>
      </c>
      <c r="AR45" s="33">
        <f>$T$28/'Fixed data'!$C$7</f>
        <v>0</v>
      </c>
      <c r="AS45" s="33">
        <f>$T$28/'Fixed data'!$C$7</f>
        <v>0</v>
      </c>
      <c r="AT45" s="33">
        <f>$T$28/'Fixed data'!$C$7</f>
        <v>0</v>
      </c>
      <c r="AU45" s="33">
        <f>$T$28/'Fixed data'!$C$7</f>
        <v>0</v>
      </c>
      <c r="AV45" s="33">
        <f>$T$28/'Fixed data'!$C$7</f>
        <v>0</v>
      </c>
      <c r="AW45" s="33">
        <f>$T$28/'Fixed data'!$C$7</f>
        <v>0</v>
      </c>
      <c r="AX45" s="33">
        <f>$T$28/'Fixed data'!$C$7</f>
        <v>0</v>
      </c>
      <c r="AY45" s="33">
        <f>$T$28/'Fixed data'!$C$7</f>
        <v>0</v>
      </c>
      <c r="AZ45" s="33">
        <f>$T$28/'Fixed data'!$C$7</f>
        <v>0</v>
      </c>
      <c r="BA45" s="33">
        <f>$T$28/'Fixed data'!$C$7</f>
        <v>0</v>
      </c>
      <c r="BB45" s="33">
        <f>$T$28/'Fixed data'!$C$7</f>
        <v>0</v>
      </c>
      <c r="BC45" s="33">
        <f>$T$28/'Fixed data'!$C$7</f>
        <v>0</v>
      </c>
      <c r="BD45" s="33">
        <f>$T$28/'Fixed data'!$C$7</f>
        <v>0</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0</v>
      </c>
      <c r="W46" s="33">
        <f>$U$28/'Fixed data'!$C$7</f>
        <v>0</v>
      </c>
      <c r="X46" s="33">
        <f>$U$28/'Fixed data'!$C$7</f>
        <v>0</v>
      </c>
      <c r="Y46" s="33">
        <f>$U$28/'Fixed data'!$C$7</f>
        <v>0</v>
      </c>
      <c r="Z46" s="33">
        <f>$U$28/'Fixed data'!$C$7</f>
        <v>0</v>
      </c>
      <c r="AA46" s="33">
        <f>$U$28/'Fixed data'!$C$7</f>
        <v>0</v>
      </c>
      <c r="AB46" s="33">
        <f>$U$28/'Fixed data'!$C$7</f>
        <v>0</v>
      </c>
      <c r="AC46" s="33">
        <f>$U$28/'Fixed data'!$C$7</f>
        <v>0</v>
      </c>
      <c r="AD46" s="33">
        <f>$U$28/'Fixed data'!$C$7</f>
        <v>0</v>
      </c>
      <c r="AE46" s="33">
        <f>$U$28/'Fixed data'!$C$7</f>
        <v>0</v>
      </c>
      <c r="AF46" s="33">
        <f>$U$28/'Fixed data'!$C$7</f>
        <v>0</v>
      </c>
      <c r="AG46" s="33">
        <f>$U$28/'Fixed data'!$C$7</f>
        <v>0</v>
      </c>
      <c r="AH46" s="33">
        <f>$U$28/'Fixed data'!$C$7</f>
        <v>0</v>
      </c>
      <c r="AI46" s="33">
        <f>$U$28/'Fixed data'!$C$7</f>
        <v>0</v>
      </c>
      <c r="AJ46" s="33">
        <f>$U$28/'Fixed data'!$C$7</f>
        <v>0</v>
      </c>
      <c r="AK46" s="33">
        <f>$U$28/'Fixed data'!$C$7</f>
        <v>0</v>
      </c>
      <c r="AL46" s="33">
        <f>$U$28/'Fixed data'!$C$7</f>
        <v>0</v>
      </c>
      <c r="AM46" s="33">
        <f>$U$28/'Fixed data'!$C$7</f>
        <v>0</v>
      </c>
      <c r="AN46" s="33">
        <f>$U$28/'Fixed data'!$C$7</f>
        <v>0</v>
      </c>
      <c r="AO46" s="33">
        <f>$U$28/'Fixed data'!$C$7</f>
        <v>0</v>
      </c>
      <c r="AP46" s="33">
        <f>$U$28/'Fixed data'!$C$7</f>
        <v>0</v>
      </c>
      <c r="AQ46" s="33">
        <f>$U$28/'Fixed data'!$C$7</f>
        <v>0</v>
      </c>
      <c r="AR46" s="33">
        <f>$U$28/'Fixed data'!$C$7</f>
        <v>0</v>
      </c>
      <c r="AS46" s="33">
        <f>$U$28/'Fixed data'!$C$7</f>
        <v>0</v>
      </c>
      <c r="AT46" s="33">
        <f>$U$28/'Fixed data'!$C$7</f>
        <v>0</v>
      </c>
      <c r="AU46" s="33">
        <f>$U$28/'Fixed data'!$C$7</f>
        <v>0</v>
      </c>
      <c r="AV46" s="33">
        <f>$U$28/'Fixed data'!$C$7</f>
        <v>0</v>
      </c>
      <c r="AW46" s="33">
        <f>$U$28/'Fixed data'!$C$7</f>
        <v>0</v>
      </c>
      <c r="AX46" s="33">
        <f>$U$28/'Fixed data'!$C$7</f>
        <v>0</v>
      </c>
      <c r="AY46" s="33">
        <f>$U$28/'Fixed data'!$C$7</f>
        <v>0</v>
      </c>
      <c r="AZ46" s="33">
        <f>$U$28/'Fixed data'!$C$7</f>
        <v>0</v>
      </c>
      <c r="BA46" s="33">
        <f>$U$28/'Fixed data'!$C$7</f>
        <v>0</v>
      </c>
      <c r="BB46" s="33">
        <f>$U$28/'Fixed data'!$C$7</f>
        <v>0</v>
      </c>
      <c r="BC46" s="33">
        <f>$U$28/'Fixed data'!$C$7</f>
        <v>0</v>
      </c>
      <c r="BD46" s="33">
        <f>$U$28/'Fixed data'!$C$7</f>
        <v>0</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0</v>
      </c>
      <c r="X47" s="33">
        <f>$V$28/'Fixed data'!$C$7</f>
        <v>0</v>
      </c>
      <c r="Y47" s="33">
        <f>$V$28/'Fixed data'!$C$7</f>
        <v>0</v>
      </c>
      <c r="Z47" s="33">
        <f>$V$28/'Fixed data'!$C$7</f>
        <v>0</v>
      </c>
      <c r="AA47" s="33">
        <f>$V$28/'Fixed data'!$C$7</f>
        <v>0</v>
      </c>
      <c r="AB47" s="33">
        <f>$V$28/'Fixed data'!$C$7</f>
        <v>0</v>
      </c>
      <c r="AC47" s="33">
        <f>$V$28/'Fixed data'!$C$7</f>
        <v>0</v>
      </c>
      <c r="AD47" s="33">
        <f>$V$28/'Fixed data'!$C$7</f>
        <v>0</v>
      </c>
      <c r="AE47" s="33">
        <f>$V$28/'Fixed data'!$C$7</f>
        <v>0</v>
      </c>
      <c r="AF47" s="33">
        <f>$V$28/'Fixed data'!$C$7</f>
        <v>0</v>
      </c>
      <c r="AG47" s="33">
        <f>$V$28/'Fixed data'!$C$7</f>
        <v>0</v>
      </c>
      <c r="AH47" s="33">
        <f>$V$28/'Fixed data'!$C$7</f>
        <v>0</v>
      </c>
      <c r="AI47" s="33">
        <f>$V$28/'Fixed data'!$C$7</f>
        <v>0</v>
      </c>
      <c r="AJ47" s="33">
        <f>$V$28/'Fixed data'!$C$7</f>
        <v>0</v>
      </c>
      <c r="AK47" s="33">
        <f>$V$28/'Fixed data'!$C$7</f>
        <v>0</v>
      </c>
      <c r="AL47" s="33">
        <f>$V$28/'Fixed data'!$C$7</f>
        <v>0</v>
      </c>
      <c r="AM47" s="33">
        <f>$V$28/'Fixed data'!$C$7</f>
        <v>0</v>
      </c>
      <c r="AN47" s="33">
        <f>$V$28/'Fixed data'!$C$7</f>
        <v>0</v>
      </c>
      <c r="AO47" s="33">
        <f>$V$28/'Fixed data'!$C$7</f>
        <v>0</v>
      </c>
      <c r="AP47" s="33">
        <f>$V$28/'Fixed data'!$C$7</f>
        <v>0</v>
      </c>
      <c r="AQ47" s="33">
        <f>$V$28/'Fixed data'!$C$7</f>
        <v>0</v>
      </c>
      <c r="AR47" s="33">
        <f>$V$28/'Fixed data'!$C$7</f>
        <v>0</v>
      </c>
      <c r="AS47" s="33">
        <f>$V$28/'Fixed data'!$C$7</f>
        <v>0</v>
      </c>
      <c r="AT47" s="33">
        <f>$V$28/'Fixed data'!$C$7</f>
        <v>0</v>
      </c>
      <c r="AU47" s="33">
        <f>$V$28/'Fixed data'!$C$7</f>
        <v>0</v>
      </c>
      <c r="AV47" s="33">
        <f>$V$28/'Fixed data'!$C$7</f>
        <v>0</v>
      </c>
      <c r="AW47" s="33">
        <f>$V$28/'Fixed data'!$C$7</f>
        <v>0</v>
      </c>
      <c r="AX47" s="33">
        <f>$V$28/'Fixed data'!$C$7</f>
        <v>0</v>
      </c>
      <c r="AY47" s="33">
        <f>$V$28/'Fixed data'!$C$7</f>
        <v>0</v>
      </c>
      <c r="AZ47" s="33">
        <f>$V$28/'Fixed data'!$C$7</f>
        <v>0</v>
      </c>
      <c r="BA47" s="33">
        <f>$V$28/'Fixed data'!$C$7</f>
        <v>0</v>
      </c>
      <c r="BB47" s="33">
        <f>$V$28/'Fixed data'!$C$7</f>
        <v>0</v>
      </c>
      <c r="BC47" s="33">
        <f>$V$28/'Fixed data'!$C$7</f>
        <v>0</v>
      </c>
      <c r="BD47" s="33">
        <f>$V$28/'Fixed data'!$C$7</f>
        <v>0</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0</v>
      </c>
      <c r="Y48" s="33">
        <f>$W$28/'Fixed data'!$C$7</f>
        <v>0</v>
      </c>
      <c r="Z48" s="33">
        <f>$W$28/'Fixed data'!$C$7</f>
        <v>0</v>
      </c>
      <c r="AA48" s="33">
        <f>$W$28/'Fixed data'!$C$7</f>
        <v>0</v>
      </c>
      <c r="AB48" s="33">
        <f>$W$28/'Fixed data'!$C$7</f>
        <v>0</v>
      </c>
      <c r="AC48" s="33">
        <f>$W$28/'Fixed data'!$C$7</f>
        <v>0</v>
      </c>
      <c r="AD48" s="33">
        <f>$W$28/'Fixed data'!$C$7</f>
        <v>0</v>
      </c>
      <c r="AE48" s="33">
        <f>$W$28/'Fixed data'!$C$7</f>
        <v>0</v>
      </c>
      <c r="AF48" s="33">
        <f>$W$28/'Fixed data'!$C$7</f>
        <v>0</v>
      </c>
      <c r="AG48" s="33">
        <f>$W$28/'Fixed data'!$C$7</f>
        <v>0</v>
      </c>
      <c r="AH48" s="33">
        <f>$W$28/'Fixed data'!$C$7</f>
        <v>0</v>
      </c>
      <c r="AI48" s="33">
        <f>$W$28/'Fixed data'!$C$7</f>
        <v>0</v>
      </c>
      <c r="AJ48" s="33">
        <f>$W$28/'Fixed data'!$C$7</f>
        <v>0</v>
      </c>
      <c r="AK48" s="33">
        <f>$W$28/'Fixed data'!$C$7</f>
        <v>0</v>
      </c>
      <c r="AL48" s="33">
        <f>$W$28/'Fixed data'!$C$7</f>
        <v>0</v>
      </c>
      <c r="AM48" s="33">
        <f>$W$28/'Fixed data'!$C$7</f>
        <v>0</v>
      </c>
      <c r="AN48" s="33">
        <f>$W$28/'Fixed data'!$C$7</f>
        <v>0</v>
      </c>
      <c r="AO48" s="33">
        <f>$W$28/'Fixed data'!$C$7</f>
        <v>0</v>
      </c>
      <c r="AP48" s="33">
        <f>$W$28/'Fixed data'!$C$7</f>
        <v>0</v>
      </c>
      <c r="AQ48" s="33">
        <f>$W$28/'Fixed data'!$C$7</f>
        <v>0</v>
      </c>
      <c r="AR48" s="33">
        <f>$W$28/'Fixed data'!$C$7</f>
        <v>0</v>
      </c>
      <c r="AS48" s="33">
        <f>$W$28/'Fixed data'!$C$7</f>
        <v>0</v>
      </c>
      <c r="AT48" s="33">
        <f>$W$28/'Fixed data'!$C$7</f>
        <v>0</v>
      </c>
      <c r="AU48" s="33">
        <f>$W$28/'Fixed data'!$C$7</f>
        <v>0</v>
      </c>
      <c r="AV48" s="33">
        <f>$W$28/'Fixed data'!$C$7</f>
        <v>0</v>
      </c>
      <c r="AW48" s="33">
        <f>$W$28/'Fixed data'!$C$7</f>
        <v>0</v>
      </c>
      <c r="AX48" s="33">
        <f>$W$28/'Fixed data'!$C$7</f>
        <v>0</v>
      </c>
      <c r="AY48" s="33">
        <f>$W$28/'Fixed data'!$C$7</f>
        <v>0</v>
      </c>
      <c r="AZ48" s="33">
        <f>$W$28/'Fixed data'!$C$7</f>
        <v>0</v>
      </c>
      <c r="BA48" s="33">
        <f>$W$28/'Fixed data'!$C$7</f>
        <v>0</v>
      </c>
      <c r="BB48" s="33">
        <f>$W$28/'Fixed data'!$C$7</f>
        <v>0</v>
      </c>
      <c r="BC48" s="33">
        <f>$W$28/'Fixed data'!$C$7</f>
        <v>0</v>
      </c>
      <c r="BD48" s="33">
        <f>$W$28/'Fixed data'!$C$7</f>
        <v>0</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0</v>
      </c>
      <c r="Z49" s="33">
        <f>$X$28/'Fixed data'!$C$7</f>
        <v>0</v>
      </c>
      <c r="AA49" s="33">
        <f>$X$28/'Fixed data'!$C$7</f>
        <v>0</v>
      </c>
      <c r="AB49" s="33">
        <f>$X$28/'Fixed data'!$C$7</f>
        <v>0</v>
      </c>
      <c r="AC49" s="33">
        <f>$X$28/'Fixed data'!$C$7</f>
        <v>0</v>
      </c>
      <c r="AD49" s="33">
        <f>$X$28/'Fixed data'!$C$7</f>
        <v>0</v>
      </c>
      <c r="AE49" s="33">
        <f>$X$28/'Fixed data'!$C$7</f>
        <v>0</v>
      </c>
      <c r="AF49" s="33">
        <f>$X$28/'Fixed data'!$C$7</f>
        <v>0</v>
      </c>
      <c r="AG49" s="33">
        <f>$X$28/'Fixed data'!$C$7</f>
        <v>0</v>
      </c>
      <c r="AH49" s="33">
        <f>$X$28/'Fixed data'!$C$7</f>
        <v>0</v>
      </c>
      <c r="AI49" s="33">
        <f>$X$28/'Fixed data'!$C$7</f>
        <v>0</v>
      </c>
      <c r="AJ49" s="33">
        <f>$X$28/'Fixed data'!$C$7</f>
        <v>0</v>
      </c>
      <c r="AK49" s="33">
        <f>$X$28/'Fixed data'!$C$7</f>
        <v>0</v>
      </c>
      <c r="AL49" s="33">
        <f>$X$28/'Fixed data'!$C$7</f>
        <v>0</v>
      </c>
      <c r="AM49" s="33">
        <f>$X$28/'Fixed data'!$C$7</f>
        <v>0</v>
      </c>
      <c r="AN49" s="33">
        <f>$X$28/'Fixed data'!$C$7</f>
        <v>0</v>
      </c>
      <c r="AO49" s="33">
        <f>$X$28/'Fixed data'!$C$7</f>
        <v>0</v>
      </c>
      <c r="AP49" s="33">
        <f>$X$28/'Fixed data'!$C$7</f>
        <v>0</v>
      </c>
      <c r="AQ49" s="33">
        <f>$X$28/'Fixed data'!$C$7</f>
        <v>0</v>
      </c>
      <c r="AR49" s="33">
        <f>$X$28/'Fixed data'!$C$7</f>
        <v>0</v>
      </c>
      <c r="AS49" s="33">
        <f>$X$28/'Fixed data'!$C$7</f>
        <v>0</v>
      </c>
      <c r="AT49" s="33">
        <f>$X$28/'Fixed data'!$C$7</f>
        <v>0</v>
      </c>
      <c r="AU49" s="33">
        <f>$X$28/'Fixed data'!$C$7</f>
        <v>0</v>
      </c>
      <c r="AV49" s="33">
        <f>$X$28/'Fixed data'!$C$7</f>
        <v>0</v>
      </c>
      <c r="AW49" s="33">
        <f>$X$28/'Fixed data'!$C$7</f>
        <v>0</v>
      </c>
      <c r="AX49" s="33">
        <f>$X$28/'Fixed data'!$C$7</f>
        <v>0</v>
      </c>
      <c r="AY49" s="33">
        <f>$X$28/'Fixed data'!$C$7</f>
        <v>0</v>
      </c>
      <c r="AZ49" s="33">
        <f>$X$28/'Fixed data'!$C$7</f>
        <v>0</v>
      </c>
      <c r="BA49" s="33">
        <f>$X$28/'Fixed data'!$C$7</f>
        <v>0</v>
      </c>
      <c r="BB49" s="33">
        <f>$X$28/'Fixed data'!$C$7</f>
        <v>0</v>
      </c>
      <c r="BC49" s="33">
        <f>$X$28/'Fixed data'!$C$7</f>
        <v>0</v>
      </c>
      <c r="BD49" s="33">
        <f>$X$28/'Fixed data'!$C$7</f>
        <v>0</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0</v>
      </c>
      <c r="AA50" s="33">
        <f>$Y$28/'Fixed data'!$C$7</f>
        <v>0</v>
      </c>
      <c r="AB50" s="33">
        <f>$Y$28/'Fixed data'!$C$7</f>
        <v>0</v>
      </c>
      <c r="AC50" s="33">
        <f>$Y$28/'Fixed data'!$C$7</f>
        <v>0</v>
      </c>
      <c r="AD50" s="33">
        <f>$Y$28/'Fixed data'!$C$7</f>
        <v>0</v>
      </c>
      <c r="AE50" s="33">
        <f>$Y$28/'Fixed data'!$C$7</f>
        <v>0</v>
      </c>
      <c r="AF50" s="33">
        <f>$Y$28/'Fixed data'!$C$7</f>
        <v>0</v>
      </c>
      <c r="AG50" s="33">
        <f>$Y$28/'Fixed data'!$C$7</f>
        <v>0</v>
      </c>
      <c r="AH50" s="33">
        <f>$Y$28/'Fixed data'!$C$7</f>
        <v>0</v>
      </c>
      <c r="AI50" s="33">
        <f>$Y$28/'Fixed data'!$C$7</f>
        <v>0</v>
      </c>
      <c r="AJ50" s="33">
        <f>$Y$28/'Fixed data'!$C$7</f>
        <v>0</v>
      </c>
      <c r="AK50" s="33">
        <f>$Y$28/'Fixed data'!$C$7</f>
        <v>0</v>
      </c>
      <c r="AL50" s="33">
        <f>$Y$28/'Fixed data'!$C$7</f>
        <v>0</v>
      </c>
      <c r="AM50" s="33">
        <f>$Y$28/'Fixed data'!$C$7</f>
        <v>0</v>
      </c>
      <c r="AN50" s="33">
        <f>$Y$28/'Fixed data'!$C$7</f>
        <v>0</v>
      </c>
      <c r="AO50" s="33">
        <f>$Y$28/'Fixed data'!$C$7</f>
        <v>0</v>
      </c>
      <c r="AP50" s="33">
        <f>$Y$28/'Fixed data'!$C$7</f>
        <v>0</v>
      </c>
      <c r="AQ50" s="33">
        <f>$Y$28/'Fixed data'!$C$7</f>
        <v>0</v>
      </c>
      <c r="AR50" s="33">
        <f>$Y$28/'Fixed data'!$C$7</f>
        <v>0</v>
      </c>
      <c r="AS50" s="33">
        <f>$Y$28/'Fixed data'!$C$7</f>
        <v>0</v>
      </c>
      <c r="AT50" s="33">
        <f>$Y$28/'Fixed data'!$C$7</f>
        <v>0</v>
      </c>
      <c r="AU50" s="33">
        <f>$Y$28/'Fixed data'!$C$7</f>
        <v>0</v>
      </c>
      <c r="AV50" s="33">
        <f>$Y$28/'Fixed data'!$C$7</f>
        <v>0</v>
      </c>
      <c r="AW50" s="33">
        <f>$Y$28/'Fixed data'!$C$7</f>
        <v>0</v>
      </c>
      <c r="AX50" s="33">
        <f>$Y$28/'Fixed data'!$C$7</f>
        <v>0</v>
      </c>
      <c r="AY50" s="33">
        <f>$Y$28/'Fixed data'!$C$7</f>
        <v>0</v>
      </c>
      <c r="AZ50" s="33">
        <f>$Y$28/'Fixed data'!$C$7</f>
        <v>0</v>
      </c>
      <c r="BA50" s="33">
        <f>$Y$28/'Fixed data'!$C$7</f>
        <v>0</v>
      </c>
      <c r="BB50" s="33">
        <f>$Y$28/'Fixed data'!$C$7</f>
        <v>0</v>
      </c>
      <c r="BC50" s="33">
        <f>$Y$28/'Fixed data'!$C$7</f>
        <v>0</v>
      </c>
      <c r="BD50" s="33">
        <f>$Y$28/'Fixed data'!$C$7</f>
        <v>0</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0</v>
      </c>
      <c r="AB51" s="33">
        <f>$Z$28/'Fixed data'!$C$7</f>
        <v>0</v>
      </c>
      <c r="AC51" s="33">
        <f>$Z$28/'Fixed data'!$C$7</f>
        <v>0</v>
      </c>
      <c r="AD51" s="33">
        <f>$Z$28/'Fixed data'!$C$7</f>
        <v>0</v>
      </c>
      <c r="AE51" s="33">
        <f>$Z$28/'Fixed data'!$C$7</f>
        <v>0</v>
      </c>
      <c r="AF51" s="33">
        <f>$Z$28/'Fixed data'!$C$7</f>
        <v>0</v>
      </c>
      <c r="AG51" s="33">
        <f>$Z$28/'Fixed data'!$C$7</f>
        <v>0</v>
      </c>
      <c r="AH51" s="33">
        <f>$Z$28/'Fixed data'!$C$7</f>
        <v>0</v>
      </c>
      <c r="AI51" s="33">
        <f>$Z$28/'Fixed data'!$C$7</f>
        <v>0</v>
      </c>
      <c r="AJ51" s="33">
        <f>$Z$28/'Fixed data'!$C$7</f>
        <v>0</v>
      </c>
      <c r="AK51" s="33">
        <f>$Z$28/'Fixed data'!$C$7</f>
        <v>0</v>
      </c>
      <c r="AL51" s="33">
        <f>$Z$28/'Fixed data'!$C$7</f>
        <v>0</v>
      </c>
      <c r="AM51" s="33">
        <f>$Z$28/'Fixed data'!$C$7</f>
        <v>0</v>
      </c>
      <c r="AN51" s="33">
        <f>$Z$28/'Fixed data'!$C$7</f>
        <v>0</v>
      </c>
      <c r="AO51" s="33">
        <f>$Z$28/'Fixed data'!$C$7</f>
        <v>0</v>
      </c>
      <c r="AP51" s="33">
        <f>$Z$28/'Fixed data'!$C$7</f>
        <v>0</v>
      </c>
      <c r="AQ51" s="33">
        <f>$Z$28/'Fixed data'!$C$7</f>
        <v>0</v>
      </c>
      <c r="AR51" s="33">
        <f>$Z$28/'Fixed data'!$C$7</f>
        <v>0</v>
      </c>
      <c r="AS51" s="33">
        <f>$Z$28/'Fixed data'!$C$7</f>
        <v>0</v>
      </c>
      <c r="AT51" s="33">
        <f>$Z$28/'Fixed data'!$C$7</f>
        <v>0</v>
      </c>
      <c r="AU51" s="33">
        <f>$Z$28/'Fixed data'!$C$7</f>
        <v>0</v>
      </c>
      <c r="AV51" s="33">
        <f>$Z$28/'Fixed data'!$C$7</f>
        <v>0</v>
      </c>
      <c r="AW51" s="33">
        <f>$Z$28/'Fixed data'!$C$7</f>
        <v>0</v>
      </c>
      <c r="AX51" s="33">
        <f>$Z$28/'Fixed data'!$C$7</f>
        <v>0</v>
      </c>
      <c r="AY51" s="33">
        <f>$Z$28/'Fixed data'!$C$7</f>
        <v>0</v>
      </c>
      <c r="AZ51" s="33">
        <f>$Z$28/'Fixed data'!$C$7</f>
        <v>0</v>
      </c>
      <c r="BA51" s="33">
        <f>$Z$28/'Fixed data'!$C$7</f>
        <v>0</v>
      </c>
      <c r="BB51" s="33">
        <f>$Z$28/'Fixed data'!$C$7</f>
        <v>0</v>
      </c>
      <c r="BC51" s="33">
        <f>$Z$28/'Fixed data'!$C$7</f>
        <v>0</v>
      </c>
      <c r="BD51" s="33">
        <f>$Z$28/'Fixed data'!$C$7</f>
        <v>0</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0</v>
      </c>
      <c r="AC52" s="33">
        <f>$AA$28/'Fixed data'!$C$7</f>
        <v>0</v>
      </c>
      <c r="AD52" s="33">
        <f>$AA$28/'Fixed data'!$C$7</f>
        <v>0</v>
      </c>
      <c r="AE52" s="33">
        <f>$AA$28/'Fixed data'!$C$7</f>
        <v>0</v>
      </c>
      <c r="AF52" s="33">
        <f>$AA$28/'Fixed data'!$C$7</f>
        <v>0</v>
      </c>
      <c r="AG52" s="33">
        <f>$AA$28/'Fixed data'!$C$7</f>
        <v>0</v>
      </c>
      <c r="AH52" s="33">
        <f>$AA$28/'Fixed data'!$C$7</f>
        <v>0</v>
      </c>
      <c r="AI52" s="33">
        <f>$AA$28/'Fixed data'!$C$7</f>
        <v>0</v>
      </c>
      <c r="AJ52" s="33">
        <f>$AA$28/'Fixed data'!$C$7</f>
        <v>0</v>
      </c>
      <c r="AK52" s="33">
        <f>$AA$28/'Fixed data'!$C$7</f>
        <v>0</v>
      </c>
      <c r="AL52" s="33">
        <f>$AA$28/'Fixed data'!$C$7</f>
        <v>0</v>
      </c>
      <c r="AM52" s="33">
        <f>$AA$28/'Fixed data'!$C$7</f>
        <v>0</v>
      </c>
      <c r="AN52" s="33">
        <f>$AA$28/'Fixed data'!$C$7</f>
        <v>0</v>
      </c>
      <c r="AO52" s="33">
        <f>$AA$28/'Fixed data'!$C$7</f>
        <v>0</v>
      </c>
      <c r="AP52" s="33">
        <f>$AA$28/'Fixed data'!$C$7</f>
        <v>0</v>
      </c>
      <c r="AQ52" s="33">
        <f>$AA$28/'Fixed data'!$C$7</f>
        <v>0</v>
      </c>
      <c r="AR52" s="33">
        <f>$AA$28/'Fixed data'!$C$7</f>
        <v>0</v>
      </c>
      <c r="AS52" s="33">
        <f>$AA$28/'Fixed data'!$C$7</f>
        <v>0</v>
      </c>
      <c r="AT52" s="33">
        <f>$AA$28/'Fixed data'!$C$7</f>
        <v>0</v>
      </c>
      <c r="AU52" s="33">
        <f>$AA$28/'Fixed data'!$C$7</f>
        <v>0</v>
      </c>
      <c r="AV52" s="33">
        <f>$AA$28/'Fixed data'!$C$7</f>
        <v>0</v>
      </c>
      <c r="AW52" s="33">
        <f>$AA$28/'Fixed data'!$C$7</f>
        <v>0</v>
      </c>
      <c r="AX52" s="33">
        <f>$AA$28/'Fixed data'!$C$7</f>
        <v>0</v>
      </c>
      <c r="AY52" s="33">
        <f>$AA$28/'Fixed data'!$C$7</f>
        <v>0</v>
      </c>
      <c r="AZ52" s="33">
        <f>$AA$28/'Fixed data'!$C$7</f>
        <v>0</v>
      </c>
      <c r="BA52" s="33">
        <f>$AA$28/'Fixed data'!$C$7</f>
        <v>0</v>
      </c>
      <c r="BB52" s="33">
        <f>$AA$28/'Fixed data'!$C$7</f>
        <v>0</v>
      </c>
      <c r="BC52" s="33">
        <f>$AA$28/'Fixed data'!$C$7</f>
        <v>0</v>
      </c>
      <c r="BD52" s="33">
        <f>$AA$28/'Fixed data'!$C$7</f>
        <v>0</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0</v>
      </c>
      <c r="AD53" s="33">
        <f>$AB$28/'Fixed data'!$C$7</f>
        <v>0</v>
      </c>
      <c r="AE53" s="33">
        <f>$AB$28/'Fixed data'!$C$7</f>
        <v>0</v>
      </c>
      <c r="AF53" s="33">
        <f>$AB$28/'Fixed data'!$C$7</f>
        <v>0</v>
      </c>
      <c r="AG53" s="33">
        <f>$AB$28/'Fixed data'!$C$7</f>
        <v>0</v>
      </c>
      <c r="AH53" s="33">
        <f>$AB$28/'Fixed data'!$C$7</f>
        <v>0</v>
      </c>
      <c r="AI53" s="33">
        <f>$AB$28/'Fixed data'!$C$7</f>
        <v>0</v>
      </c>
      <c r="AJ53" s="33">
        <f>$AB$28/'Fixed data'!$C$7</f>
        <v>0</v>
      </c>
      <c r="AK53" s="33">
        <f>$AB$28/'Fixed data'!$C$7</f>
        <v>0</v>
      </c>
      <c r="AL53" s="33">
        <f>$AB$28/'Fixed data'!$C$7</f>
        <v>0</v>
      </c>
      <c r="AM53" s="33">
        <f>$AB$28/'Fixed data'!$C$7</f>
        <v>0</v>
      </c>
      <c r="AN53" s="33">
        <f>$AB$28/'Fixed data'!$C$7</f>
        <v>0</v>
      </c>
      <c r="AO53" s="33">
        <f>$AB$28/'Fixed data'!$C$7</f>
        <v>0</v>
      </c>
      <c r="AP53" s="33">
        <f>$AB$28/'Fixed data'!$C$7</f>
        <v>0</v>
      </c>
      <c r="AQ53" s="33">
        <f>$AB$28/'Fixed data'!$C$7</f>
        <v>0</v>
      </c>
      <c r="AR53" s="33">
        <f>$AB$28/'Fixed data'!$C$7</f>
        <v>0</v>
      </c>
      <c r="AS53" s="33">
        <f>$AB$28/'Fixed data'!$C$7</f>
        <v>0</v>
      </c>
      <c r="AT53" s="33">
        <f>$AB$28/'Fixed data'!$C$7</f>
        <v>0</v>
      </c>
      <c r="AU53" s="33">
        <f>$AB$28/'Fixed data'!$C$7</f>
        <v>0</v>
      </c>
      <c r="AV53" s="33">
        <f>$AB$28/'Fixed data'!$C$7</f>
        <v>0</v>
      </c>
      <c r="AW53" s="33">
        <f>$AB$28/'Fixed data'!$C$7</f>
        <v>0</v>
      </c>
      <c r="AX53" s="33">
        <f>$AB$28/'Fixed data'!$C$7</f>
        <v>0</v>
      </c>
      <c r="AY53" s="33">
        <f>$AB$28/'Fixed data'!$C$7</f>
        <v>0</v>
      </c>
      <c r="AZ53" s="33">
        <f>$AB$28/'Fixed data'!$C$7</f>
        <v>0</v>
      </c>
      <c r="BA53" s="33">
        <f>$AB$28/'Fixed data'!$C$7</f>
        <v>0</v>
      </c>
      <c r="BB53" s="33">
        <f>$AB$28/'Fixed data'!$C$7</f>
        <v>0</v>
      </c>
      <c r="BC53" s="33">
        <f>$AB$28/'Fixed data'!$C$7</f>
        <v>0</v>
      </c>
      <c r="BD53" s="33">
        <f>$AB$28/'Fixed data'!$C$7</f>
        <v>0</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0</v>
      </c>
      <c r="AE54" s="33">
        <f>$AC$28/'Fixed data'!$C$7</f>
        <v>0</v>
      </c>
      <c r="AF54" s="33">
        <f>$AC$28/'Fixed data'!$C$7</f>
        <v>0</v>
      </c>
      <c r="AG54" s="33">
        <f>$AC$28/'Fixed data'!$C$7</f>
        <v>0</v>
      </c>
      <c r="AH54" s="33">
        <f>$AC$28/'Fixed data'!$C$7</f>
        <v>0</v>
      </c>
      <c r="AI54" s="33">
        <f>$AC$28/'Fixed data'!$C$7</f>
        <v>0</v>
      </c>
      <c r="AJ54" s="33">
        <f>$AC$28/'Fixed data'!$C$7</f>
        <v>0</v>
      </c>
      <c r="AK54" s="33">
        <f>$AC$28/'Fixed data'!$C$7</f>
        <v>0</v>
      </c>
      <c r="AL54" s="33">
        <f>$AC$28/'Fixed data'!$C$7</f>
        <v>0</v>
      </c>
      <c r="AM54" s="33">
        <f>$AC$28/'Fixed data'!$C$7</f>
        <v>0</v>
      </c>
      <c r="AN54" s="33">
        <f>$AC$28/'Fixed data'!$C$7</f>
        <v>0</v>
      </c>
      <c r="AO54" s="33">
        <f>$AC$28/'Fixed data'!$C$7</f>
        <v>0</v>
      </c>
      <c r="AP54" s="33">
        <f>$AC$28/'Fixed data'!$C$7</f>
        <v>0</v>
      </c>
      <c r="AQ54" s="33">
        <f>$AC$28/'Fixed data'!$C$7</f>
        <v>0</v>
      </c>
      <c r="AR54" s="33">
        <f>$AC$28/'Fixed data'!$C$7</f>
        <v>0</v>
      </c>
      <c r="AS54" s="33">
        <f>$AC$28/'Fixed data'!$C$7</f>
        <v>0</v>
      </c>
      <c r="AT54" s="33">
        <f>$AC$28/'Fixed data'!$C$7</f>
        <v>0</v>
      </c>
      <c r="AU54" s="33">
        <f>$AC$28/'Fixed data'!$C$7</f>
        <v>0</v>
      </c>
      <c r="AV54" s="33">
        <f>$AC$28/'Fixed data'!$C$7</f>
        <v>0</v>
      </c>
      <c r="AW54" s="33">
        <f>$AC$28/'Fixed data'!$C$7</f>
        <v>0</v>
      </c>
      <c r="AX54" s="33">
        <f>$AC$28/'Fixed data'!$C$7</f>
        <v>0</v>
      </c>
      <c r="AY54" s="33">
        <f>$AC$28/'Fixed data'!$C$7</f>
        <v>0</v>
      </c>
      <c r="AZ54" s="33">
        <f>$AC$28/'Fixed data'!$C$7</f>
        <v>0</v>
      </c>
      <c r="BA54" s="33">
        <f>$AC$28/'Fixed data'!$C$7</f>
        <v>0</v>
      </c>
      <c r="BB54" s="33">
        <f>$AC$28/'Fixed data'!$C$7</f>
        <v>0</v>
      </c>
      <c r="BC54" s="33">
        <f>$AC$28/'Fixed data'!$C$7</f>
        <v>0</v>
      </c>
      <c r="BD54" s="33">
        <f>$AC$28/'Fixed data'!$C$7</f>
        <v>0</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0</v>
      </c>
      <c r="AF55" s="33">
        <f>$AD$28/'Fixed data'!$C$7</f>
        <v>0</v>
      </c>
      <c r="AG55" s="33">
        <f>$AD$28/'Fixed data'!$C$7</f>
        <v>0</v>
      </c>
      <c r="AH55" s="33">
        <f>$AD$28/'Fixed data'!$C$7</f>
        <v>0</v>
      </c>
      <c r="AI55" s="33">
        <f>$AD$28/'Fixed data'!$C$7</f>
        <v>0</v>
      </c>
      <c r="AJ55" s="33">
        <f>$AD$28/'Fixed data'!$C$7</f>
        <v>0</v>
      </c>
      <c r="AK55" s="33">
        <f>$AD$28/'Fixed data'!$C$7</f>
        <v>0</v>
      </c>
      <c r="AL55" s="33">
        <f>$AD$28/'Fixed data'!$C$7</f>
        <v>0</v>
      </c>
      <c r="AM55" s="33">
        <f>$AD$28/'Fixed data'!$C$7</f>
        <v>0</v>
      </c>
      <c r="AN55" s="33">
        <f>$AD$28/'Fixed data'!$C$7</f>
        <v>0</v>
      </c>
      <c r="AO55" s="33">
        <f>$AD$28/'Fixed data'!$C$7</f>
        <v>0</v>
      </c>
      <c r="AP55" s="33">
        <f>$AD$28/'Fixed data'!$C$7</f>
        <v>0</v>
      </c>
      <c r="AQ55" s="33">
        <f>$AD$28/'Fixed data'!$C$7</f>
        <v>0</v>
      </c>
      <c r="AR55" s="33">
        <f>$AD$28/'Fixed data'!$C$7</f>
        <v>0</v>
      </c>
      <c r="AS55" s="33">
        <f>$AD$28/'Fixed data'!$C$7</f>
        <v>0</v>
      </c>
      <c r="AT55" s="33">
        <f>$AD$28/'Fixed data'!$C$7</f>
        <v>0</v>
      </c>
      <c r="AU55" s="33">
        <f>$AD$28/'Fixed data'!$C$7</f>
        <v>0</v>
      </c>
      <c r="AV55" s="33">
        <f>$AD$28/'Fixed data'!$C$7</f>
        <v>0</v>
      </c>
      <c r="AW55" s="33">
        <f>$AD$28/'Fixed data'!$C$7</f>
        <v>0</v>
      </c>
      <c r="AX55" s="33">
        <f>$AD$28/'Fixed data'!$C$7</f>
        <v>0</v>
      </c>
      <c r="AY55" s="33">
        <f>$AD$28/'Fixed data'!$C$7</f>
        <v>0</v>
      </c>
      <c r="AZ55" s="33">
        <f>$AD$28/'Fixed data'!$C$7</f>
        <v>0</v>
      </c>
      <c r="BA55" s="33">
        <f>$AD$28/'Fixed data'!$C$7</f>
        <v>0</v>
      </c>
      <c r="BB55" s="33">
        <f>$AD$28/'Fixed data'!$C$7</f>
        <v>0</v>
      </c>
      <c r="BC55" s="33">
        <f>$AD$28/'Fixed data'!$C$7</f>
        <v>0</v>
      </c>
      <c r="BD55" s="33">
        <f>$AD$28/'Fixed data'!$C$7</f>
        <v>0</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0</v>
      </c>
      <c r="AG56" s="33">
        <f>$AE$28/'Fixed data'!$C$7</f>
        <v>0</v>
      </c>
      <c r="AH56" s="33">
        <f>$AE$28/'Fixed data'!$C$7</f>
        <v>0</v>
      </c>
      <c r="AI56" s="33">
        <f>$AE$28/'Fixed data'!$C$7</f>
        <v>0</v>
      </c>
      <c r="AJ56" s="33">
        <f>$AE$28/'Fixed data'!$C$7</f>
        <v>0</v>
      </c>
      <c r="AK56" s="33">
        <f>$AE$28/'Fixed data'!$C$7</f>
        <v>0</v>
      </c>
      <c r="AL56" s="33">
        <f>$AE$28/'Fixed data'!$C$7</f>
        <v>0</v>
      </c>
      <c r="AM56" s="33">
        <f>$AE$28/'Fixed data'!$C$7</f>
        <v>0</v>
      </c>
      <c r="AN56" s="33">
        <f>$AE$28/'Fixed data'!$C$7</f>
        <v>0</v>
      </c>
      <c r="AO56" s="33">
        <f>$AE$28/'Fixed data'!$C$7</f>
        <v>0</v>
      </c>
      <c r="AP56" s="33">
        <f>$AE$28/'Fixed data'!$C$7</f>
        <v>0</v>
      </c>
      <c r="AQ56" s="33">
        <f>$AE$28/'Fixed data'!$C$7</f>
        <v>0</v>
      </c>
      <c r="AR56" s="33">
        <f>$AE$28/'Fixed data'!$C$7</f>
        <v>0</v>
      </c>
      <c r="AS56" s="33">
        <f>$AE$28/'Fixed data'!$C$7</f>
        <v>0</v>
      </c>
      <c r="AT56" s="33">
        <f>$AE$28/'Fixed data'!$C$7</f>
        <v>0</v>
      </c>
      <c r="AU56" s="33">
        <f>$AE$28/'Fixed data'!$C$7</f>
        <v>0</v>
      </c>
      <c r="AV56" s="33">
        <f>$AE$28/'Fixed data'!$C$7</f>
        <v>0</v>
      </c>
      <c r="AW56" s="33">
        <f>$AE$28/'Fixed data'!$C$7</f>
        <v>0</v>
      </c>
      <c r="AX56" s="33">
        <f>$AE$28/'Fixed data'!$C$7</f>
        <v>0</v>
      </c>
      <c r="AY56" s="33">
        <f>$AE$28/'Fixed data'!$C$7</f>
        <v>0</v>
      </c>
      <c r="AZ56" s="33">
        <f>$AE$28/'Fixed data'!$C$7</f>
        <v>0</v>
      </c>
      <c r="BA56" s="33">
        <f>$AE$28/'Fixed data'!$C$7</f>
        <v>0</v>
      </c>
      <c r="BB56" s="33">
        <f>$AE$28/'Fixed data'!$C$7</f>
        <v>0</v>
      </c>
      <c r="BC56" s="33">
        <f>$AE$28/'Fixed data'!$C$7</f>
        <v>0</v>
      </c>
      <c r="BD56" s="33">
        <f>$AE$28/'Fixed data'!$C$7</f>
        <v>0</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0</v>
      </c>
      <c r="AH57" s="33">
        <f>$AF$28/'Fixed data'!$C$7</f>
        <v>0</v>
      </c>
      <c r="AI57" s="33">
        <f>$AF$28/'Fixed data'!$C$7</f>
        <v>0</v>
      </c>
      <c r="AJ57" s="33">
        <f>$AF$28/'Fixed data'!$C$7</f>
        <v>0</v>
      </c>
      <c r="AK57" s="33">
        <f>$AF$28/'Fixed data'!$C$7</f>
        <v>0</v>
      </c>
      <c r="AL57" s="33">
        <f>$AF$28/'Fixed data'!$C$7</f>
        <v>0</v>
      </c>
      <c r="AM57" s="33">
        <f>$AF$28/'Fixed data'!$C$7</f>
        <v>0</v>
      </c>
      <c r="AN57" s="33">
        <f>$AF$28/'Fixed data'!$C$7</f>
        <v>0</v>
      </c>
      <c r="AO57" s="33">
        <f>$AF$28/'Fixed data'!$C$7</f>
        <v>0</v>
      </c>
      <c r="AP57" s="33">
        <f>$AF$28/'Fixed data'!$C$7</f>
        <v>0</v>
      </c>
      <c r="AQ57" s="33">
        <f>$AF$28/'Fixed data'!$C$7</f>
        <v>0</v>
      </c>
      <c r="AR57" s="33">
        <f>$AF$28/'Fixed data'!$C$7</f>
        <v>0</v>
      </c>
      <c r="AS57" s="33">
        <f>$AF$28/'Fixed data'!$C$7</f>
        <v>0</v>
      </c>
      <c r="AT57" s="33">
        <f>$AF$28/'Fixed data'!$C$7</f>
        <v>0</v>
      </c>
      <c r="AU57" s="33">
        <f>$AF$28/'Fixed data'!$C$7</f>
        <v>0</v>
      </c>
      <c r="AV57" s="33">
        <f>$AF$28/'Fixed data'!$C$7</f>
        <v>0</v>
      </c>
      <c r="AW57" s="33">
        <f>$AF$28/'Fixed data'!$C$7</f>
        <v>0</v>
      </c>
      <c r="AX57" s="33">
        <f>$AF$28/'Fixed data'!$C$7</f>
        <v>0</v>
      </c>
      <c r="AY57" s="33">
        <f>$AF$28/'Fixed data'!$C$7</f>
        <v>0</v>
      </c>
      <c r="AZ57" s="33">
        <f>$AF$28/'Fixed data'!$C$7</f>
        <v>0</v>
      </c>
      <c r="BA57" s="33">
        <f>$AF$28/'Fixed data'!$C$7</f>
        <v>0</v>
      </c>
      <c r="BB57" s="33">
        <f>$AF$28/'Fixed data'!$C$7</f>
        <v>0</v>
      </c>
      <c r="BC57" s="33">
        <f>$AF$28/'Fixed data'!$C$7</f>
        <v>0</v>
      </c>
      <c r="BD57" s="33">
        <f>$AF$28/'Fixed data'!$C$7</f>
        <v>0</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0</v>
      </c>
      <c r="AI58" s="33">
        <f>$AG$28/'Fixed data'!$C$7</f>
        <v>0</v>
      </c>
      <c r="AJ58" s="33">
        <f>$AG$28/'Fixed data'!$C$7</f>
        <v>0</v>
      </c>
      <c r="AK58" s="33">
        <f>$AG$28/'Fixed data'!$C$7</f>
        <v>0</v>
      </c>
      <c r="AL58" s="33">
        <f>$AG$28/'Fixed data'!$C$7</f>
        <v>0</v>
      </c>
      <c r="AM58" s="33">
        <f>$AG$28/'Fixed data'!$C$7</f>
        <v>0</v>
      </c>
      <c r="AN58" s="33">
        <f>$AG$28/'Fixed data'!$C$7</f>
        <v>0</v>
      </c>
      <c r="AO58" s="33">
        <f>$AG$28/'Fixed data'!$C$7</f>
        <v>0</v>
      </c>
      <c r="AP58" s="33">
        <f>$AG$28/'Fixed data'!$C$7</f>
        <v>0</v>
      </c>
      <c r="AQ58" s="33">
        <f>$AG$28/'Fixed data'!$C$7</f>
        <v>0</v>
      </c>
      <c r="AR58" s="33">
        <f>$AG$28/'Fixed data'!$C$7</f>
        <v>0</v>
      </c>
      <c r="AS58" s="33">
        <f>$AG$28/'Fixed data'!$C$7</f>
        <v>0</v>
      </c>
      <c r="AT58" s="33">
        <f>$AG$28/'Fixed data'!$C$7</f>
        <v>0</v>
      </c>
      <c r="AU58" s="33">
        <f>$AG$28/'Fixed data'!$C$7</f>
        <v>0</v>
      </c>
      <c r="AV58" s="33">
        <f>$AG$28/'Fixed data'!$C$7</f>
        <v>0</v>
      </c>
      <c r="AW58" s="33">
        <f>$AG$28/'Fixed data'!$C$7</f>
        <v>0</v>
      </c>
      <c r="AX58" s="33">
        <f>$AG$28/'Fixed data'!$C$7</f>
        <v>0</v>
      </c>
      <c r="AY58" s="33">
        <f>$AG$28/'Fixed data'!$C$7</f>
        <v>0</v>
      </c>
      <c r="AZ58" s="33">
        <f>$AG$28/'Fixed data'!$C$7</f>
        <v>0</v>
      </c>
      <c r="BA58" s="33">
        <f>$AG$28/'Fixed data'!$C$7</f>
        <v>0</v>
      </c>
      <c r="BB58" s="33">
        <f>$AG$28/'Fixed data'!$C$7</f>
        <v>0</v>
      </c>
      <c r="BC58" s="33">
        <f>$AG$28/'Fixed data'!$C$7</f>
        <v>0</v>
      </c>
      <c r="BD58" s="33">
        <f>$AG$28/'Fixed data'!$C$7</f>
        <v>0</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0</v>
      </c>
      <c r="AJ59" s="33">
        <f>$AH$28/'Fixed data'!$C$7</f>
        <v>0</v>
      </c>
      <c r="AK59" s="33">
        <f>$AH$28/'Fixed data'!$C$7</f>
        <v>0</v>
      </c>
      <c r="AL59" s="33">
        <f>$AH$28/'Fixed data'!$C$7</f>
        <v>0</v>
      </c>
      <c r="AM59" s="33">
        <f>$AH$28/'Fixed data'!$C$7</f>
        <v>0</v>
      </c>
      <c r="AN59" s="33">
        <f>$AH$28/'Fixed data'!$C$7</f>
        <v>0</v>
      </c>
      <c r="AO59" s="33">
        <f>$AH$28/'Fixed data'!$C$7</f>
        <v>0</v>
      </c>
      <c r="AP59" s="33">
        <f>$AH$28/'Fixed data'!$C$7</f>
        <v>0</v>
      </c>
      <c r="AQ59" s="33">
        <f>$AH$28/'Fixed data'!$C$7</f>
        <v>0</v>
      </c>
      <c r="AR59" s="33">
        <f>$AH$28/'Fixed data'!$C$7</f>
        <v>0</v>
      </c>
      <c r="AS59" s="33">
        <f>$AH$28/'Fixed data'!$C$7</f>
        <v>0</v>
      </c>
      <c r="AT59" s="33">
        <f>$AH$28/'Fixed data'!$C$7</f>
        <v>0</v>
      </c>
      <c r="AU59" s="33">
        <f>$AH$28/'Fixed data'!$C$7</f>
        <v>0</v>
      </c>
      <c r="AV59" s="33">
        <f>$AH$28/'Fixed data'!$C$7</f>
        <v>0</v>
      </c>
      <c r="AW59" s="33">
        <f>$AH$28/'Fixed data'!$C$7</f>
        <v>0</v>
      </c>
      <c r="AX59" s="33">
        <f>$AH$28/'Fixed data'!$C$7</f>
        <v>0</v>
      </c>
      <c r="AY59" s="33">
        <f>$AH$28/'Fixed data'!$C$7</f>
        <v>0</v>
      </c>
      <c r="AZ59" s="33">
        <f>$AH$28/'Fixed data'!$C$7</f>
        <v>0</v>
      </c>
      <c r="BA59" s="33">
        <f>$AH$28/'Fixed data'!$C$7</f>
        <v>0</v>
      </c>
      <c r="BB59" s="33">
        <f>$AH$28/'Fixed data'!$C$7</f>
        <v>0</v>
      </c>
      <c r="BC59" s="33">
        <f>$AH$28/'Fixed data'!$C$7</f>
        <v>0</v>
      </c>
      <c r="BD59" s="33">
        <f>$AH$28/'Fixed data'!$C$7</f>
        <v>0</v>
      </c>
    </row>
    <row r="60" spans="1:56" ht="16.5" collapsed="1">
      <c r="A60" s="113"/>
      <c r="B60" s="9" t="s">
        <v>7</v>
      </c>
      <c r="C60" s="9" t="s">
        <v>61</v>
      </c>
      <c r="D60" s="9" t="s">
        <v>40</v>
      </c>
      <c r="E60" s="33">
        <f>SUM(E30:E59)</f>
        <v>0</v>
      </c>
      <c r="F60" s="33">
        <f t="shared" ref="F60:BD60" si="5">SUM(F30:F59)</f>
        <v>0</v>
      </c>
      <c r="G60" s="33">
        <f t="shared" si="5"/>
        <v>0</v>
      </c>
      <c r="H60" s="33">
        <f t="shared" si="5"/>
        <v>-1.0771939145314293E-3</v>
      </c>
      <c r="I60" s="33">
        <f t="shared" si="5"/>
        <v>-4.8898687627172621E-3</v>
      </c>
      <c r="J60" s="33">
        <f t="shared" si="5"/>
        <v>-2.1384620667078403E-2</v>
      </c>
      <c r="K60" s="33">
        <f t="shared" si="5"/>
        <v>-2.1384620667078403E-2</v>
      </c>
      <c r="L60" s="33">
        <f t="shared" si="5"/>
        <v>-2.1384620667078403E-2</v>
      </c>
      <c r="M60" s="33">
        <f t="shared" si="5"/>
        <v>-2.1384620667078403E-2</v>
      </c>
      <c r="N60" s="33">
        <f t="shared" si="5"/>
        <v>-2.1384620667078403E-2</v>
      </c>
      <c r="O60" s="33">
        <f t="shared" si="5"/>
        <v>-2.1384620667078403E-2</v>
      </c>
      <c r="P60" s="33">
        <f t="shared" si="5"/>
        <v>-2.1384620667078403E-2</v>
      </c>
      <c r="Q60" s="33">
        <f t="shared" si="5"/>
        <v>-2.1384620667078403E-2</v>
      </c>
      <c r="R60" s="33">
        <f t="shared" si="5"/>
        <v>-2.1384620667078403E-2</v>
      </c>
      <c r="S60" s="33">
        <f t="shared" si="5"/>
        <v>-2.1384620667078403E-2</v>
      </c>
      <c r="T60" s="33">
        <f t="shared" si="5"/>
        <v>-2.1384620667078403E-2</v>
      </c>
      <c r="U60" s="33">
        <f t="shared" si="5"/>
        <v>-2.1384620667078403E-2</v>
      </c>
      <c r="V60" s="33">
        <f t="shared" si="5"/>
        <v>-2.1384620667078403E-2</v>
      </c>
      <c r="W60" s="33">
        <f t="shared" si="5"/>
        <v>-2.1384620667078403E-2</v>
      </c>
      <c r="X60" s="33">
        <f t="shared" si="5"/>
        <v>-2.1384620667078403E-2</v>
      </c>
      <c r="Y60" s="33">
        <f t="shared" si="5"/>
        <v>-2.1384620667078403E-2</v>
      </c>
      <c r="Z60" s="33">
        <f t="shared" si="5"/>
        <v>-2.1384620667078403E-2</v>
      </c>
      <c r="AA60" s="33">
        <f t="shared" si="5"/>
        <v>-2.1384620667078403E-2</v>
      </c>
      <c r="AB60" s="33">
        <f t="shared" si="5"/>
        <v>-2.1384620667078403E-2</v>
      </c>
      <c r="AC60" s="33">
        <f t="shared" si="5"/>
        <v>-2.1384620667078403E-2</v>
      </c>
      <c r="AD60" s="33">
        <f t="shared" si="5"/>
        <v>-2.1384620667078403E-2</v>
      </c>
      <c r="AE60" s="33">
        <f t="shared" si="5"/>
        <v>-2.1384620667078403E-2</v>
      </c>
      <c r="AF60" s="33">
        <f t="shared" si="5"/>
        <v>-2.1384620667078403E-2</v>
      </c>
      <c r="AG60" s="33">
        <f t="shared" si="5"/>
        <v>-2.1384620667078403E-2</v>
      </c>
      <c r="AH60" s="33">
        <f t="shared" si="5"/>
        <v>-2.1384620667078403E-2</v>
      </c>
      <c r="AI60" s="33">
        <f t="shared" si="5"/>
        <v>-2.1384620667078403E-2</v>
      </c>
      <c r="AJ60" s="33">
        <f t="shared" si="5"/>
        <v>-2.1384620667078403E-2</v>
      </c>
      <c r="AK60" s="33">
        <f t="shared" si="5"/>
        <v>-2.1384620667078403E-2</v>
      </c>
      <c r="AL60" s="33">
        <f t="shared" si="5"/>
        <v>-2.1384620667078403E-2</v>
      </c>
      <c r="AM60" s="33">
        <f t="shared" si="5"/>
        <v>-2.1384620667078403E-2</v>
      </c>
      <c r="AN60" s="33">
        <f t="shared" si="5"/>
        <v>-2.1384620667078403E-2</v>
      </c>
      <c r="AO60" s="33">
        <f t="shared" si="5"/>
        <v>-2.1384620667078403E-2</v>
      </c>
      <c r="AP60" s="33">
        <f t="shared" si="5"/>
        <v>-2.1384620667078403E-2</v>
      </c>
      <c r="AQ60" s="33">
        <f t="shared" si="5"/>
        <v>-2.1384620667078403E-2</v>
      </c>
      <c r="AR60" s="33">
        <f t="shared" si="5"/>
        <v>-2.1384620667078403E-2</v>
      </c>
      <c r="AS60" s="33">
        <f t="shared" si="5"/>
        <v>-2.1384620667078403E-2</v>
      </c>
      <c r="AT60" s="33">
        <f t="shared" si="5"/>
        <v>-2.1384620667078403E-2</v>
      </c>
      <c r="AU60" s="33">
        <f t="shared" si="5"/>
        <v>-2.1384620667078403E-2</v>
      </c>
      <c r="AV60" s="33">
        <f t="shared" si="5"/>
        <v>-2.1384620667078403E-2</v>
      </c>
      <c r="AW60" s="33">
        <f t="shared" si="5"/>
        <v>-2.1384620667078403E-2</v>
      </c>
      <c r="AX60" s="33">
        <f t="shared" si="5"/>
        <v>-2.1384620667078403E-2</v>
      </c>
      <c r="AY60" s="33">
        <f t="shared" si="5"/>
        <v>-2.1384620667078403E-2</v>
      </c>
      <c r="AZ60" s="33">
        <f t="shared" si="5"/>
        <v>-2.1384620667078403E-2</v>
      </c>
      <c r="BA60" s="33">
        <f t="shared" si="5"/>
        <v>-2.0307426752546973E-2</v>
      </c>
      <c r="BB60" s="33">
        <f t="shared" si="5"/>
        <v>-1.649475190436114E-2</v>
      </c>
      <c r="BC60" s="33">
        <f t="shared" si="5"/>
        <v>0</v>
      </c>
      <c r="BD60" s="33">
        <f t="shared" si="5"/>
        <v>0</v>
      </c>
    </row>
    <row r="61" spans="1:56" ht="17.25" hidden="1" customHeight="1" outlineLevel="1">
      <c r="A61" s="113"/>
      <c r="B61" s="9" t="s">
        <v>35</v>
      </c>
      <c r="C61" s="9" t="s">
        <v>62</v>
      </c>
      <c r="D61" s="9" t="s">
        <v>40</v>
      </c>
      <c r="E61" s="33">
        <v>0</v>
      </c>
      <c r="F61" s="33">
        <f>E62</f>
        <v>0</v>
      </c>
      <c r="G61" s="33">
        <f t="shared" ref="G61:BD61" si="6">F62</f>
        <v>0</v>
      </c>
      <c r="H61" s="33">
        <f t="shared" si="6"/>
        <v>-4.847372615391432E-2</v>
      </c>
      <c r="I61" s="33">
        <f t="shared" si="6"/>
        <v>-0.21896690040774536</v>
      </c>
      <c r="J61" s="33">
        <f t="shared" si="6"/>
        <v>-0.95634086734127943</v>
      </c>
      <c r="K61" s="33">
        <f t="shared" si="6"/>
        <v>-0.93495624667420107</v>
      </c>
      <c r="L61" s="33">
        <f t="shared" si="6"/>
        <v>-0.91357162600712272</v>
      </c>
      <c r="M61" s="33">
        <f t="shared" si="6"/>
        <v>-0.89218700534004436</v>
      </c>
      <c r="N61" s="33">
        <f t="shared" si="6"/>
        <v>-0.870802384672966</v>
      </c>
      <c r="O61" s="33">
        <f t="shared" si="6"/>
        <v>-0.84941776400588764</v>
      </c>
      <c r="P61" s="33">
        <f t="shared" si="6"/>
        <v>-0.82803314333880929</v>
      </c>
      <c r="Q61" s="33">
        <f t="shared" si="6"/>
        <v>-0.80664852267173093</v>
      </c>
      <c r="R61" s="33">
        <f t="shared" si="6"/>
        <v>-0.78526390200465257</v>
      </c>
      <c r="S61" s="33">
        <f t="shared" si="6"/>
        <v>-0.76387928133757421</v>
      </c>
      <c r="T61" s="33">
        <f t="shared" si="6"/>
        <v>-0.74249466067049585</v>
      </c>
      <c r="U61" s="33">
        <f t="shared" si="6"/>
        <v>-0.7211100400034175</v>
      </c>
      <c r="V61" s="33">
        <f t="shared" si="6"/>
        <v>-0.69972541933633914</v>
      </c>
      <c r="W61" s="33">
        <f t="shared" si="6"/>
        <v>-0.67834079866926078</v>
      </c>
      <c r="X61" s="33">
        <f t="shared" si="6"/>
        <v>-0.65695617800218242</v>
      </c>
      <c r="Y61" s="33">
        <f t="shared" si="6"/>
        <v>-0.63557155733510406</v>
      </c>
      <c r="Z61" s="33">
        <f t="shared" si="6"/>
        <v>-0.61418693666802571</v>
      </c>
      <c r="AA61" s="33">
        <f t="shared" si="6"/>
        <v>-0.59280231600094735</v>
      </c>
      <c r="AB61" s="33">
        <f t="shared" si="6"/>
        <v>-0.57141769533386899</v>
      </c>
      <c r="AC61" s="33">
        <f t="shared" si="6"/>
        <v>-0.55003307466679063</v>
      </c>
      <c r="AD61" s="33">
        <f t="shared" si="6"/>
        <v>-0.52864845399971228</v>
      </c>
      <c r="AE61" s="33">
        <f t="shared" si="6"/>
        <v>-0.50726383333263392</v>
      </c>
      <c r="AF61" s="33">
        <f t="shared" si="6"/>
        <v>-0.4858792126655555</v>
      </c>
      <c r="AG61" s="33">
        <f t="shared" si="6"/>
        <v>-0.46449459199847709</v>
      </c>
      <c r="AH61" s="33">
        <f t="shared" si="6"/>
        <v>-0.44310997133139868</v>
      </c>
      <c r="AI61" s="33">
        <f t="shared" si="6"/>
        <v>-0.42172535066432026</v>
      </c>
      <c r="AJ61" s="33">
        <f t="shared" si="6"/>
        <v>-0.40034072999724185</v>
      </c>
      <c r="AK61" s="33">
        <f t="shared" si="6"/>
        <v>-0.37895610933016344</v>
      </c>
      <c r="AL61" s="33">
        <f t="shared" si="6"/>
        <v>-0.35757148866308502</v>
      </c>
      <c r="AM61" s="33">
        <f t="shared" si="6"/>
        <v>-0.33618686799600661</v>
      </c>
      <c r="AN61" s="33">
        <f t="shared" si="6"/>
        <v>-0.3148022473289282</v>
      </c>
      <c r="AO61" s="33">
        <f t="shared" si="6"/>
        <v>-0.29341762666184978</v>
      </c>
      <c r="AP61" s="33">
        <f t="shared" si="6"/>
        <v>-0.27203300599477137</v>
      </c>
      <c r="AQ61" s="33">
        <f t="shared" si="6"/>
        <v>-0.25064838532769296</v>
      </c>
      <c r="AR61" s="33">
        <f t="shared" si="6"/>
        <v>-0.22926376466061454</v>
      </c>
      <c r="AS61" s="33">
        <f t="shared" si="6"/>
        <v>-0.20787914399353613</v>
      </c>
      <c r="AT61" s="33">
        <f t="shared" si="6"/>
        <v>-0.18649452332645772</v>
      </c>
      <c r="AU61" s="33">
        <f t="shared" si="6"/>
        <v>-0.1651099026593793</v>
      </c>
      <c r="AV61" s="33">
        <f t="shared" si="6"/>
        <v>-0.14372528199230089</v>
      </c>
      <c r="AW61" s="33">
        <f t="shared" si="6"/>
        <v>-0.12234066132522249</v>
      </c>
      <c r="AX61" s="33">
        <f t="shared" si="6"/>
        <v>-0.10095604065814409</v>
      </c>
      <c r="AY61" s="33">
        <f t="shared" si="6"/>
        <v>-7.9571419991065692E-2</v>
      </c>
      <c r="AZ61" s="33">
        <f t="shared" si="6"/>
        <v>-5.8186799323987293E-2</v>
      </c>
      <c r="BA61" s="33">
        <f t="shared" si="6"/>
        <v>-3.6802178656908893E-2</v>
      </c>
      <c r="BB61" s="33">
        <f t="shared" si="6"/>
        <v>-1.6494751904361921E-2</v>
      </c>
      <c r="BC61" s="33">
        <f t="shared" si="6"/>
        <v>-7.8062556418956319E-16</v>
      </c>
      <c r="BD61" s="33">
        <f t="shared" si="6"/>
        <v>-7.8062556418956319E-16</v>
      </c>
    </row>
    <row r="62" spans="1:56" ht="16.5" hidden="1" customHeight="1" outlineLevel="1">
      <c r="A62" s="113"/>
      <c r="B62" s="9" t="s">
        <v>34</v>
      </c>
      <c r="C62" s="9" t="s">
        <v>69</v>
      </c>
      <c r="D62" s="9" t="s">
        <v>40</v>
      </c>
      <c r="E62" s="33">
        <f t="shared" ref="E62:BD62" si="7">E28-E60+E61</f>
        <v>0</v>
      </c>
      <c r="F62" s="33">
        <f t="shared" si="7"/>
        <v>0</v>
      </c>
      <c r="G62" s="33">
        <f t="shared" si="7"/>
        <v>-4.847372615391432E-2</v>
      </c>
      <c r="H62" s="33">
        <f t="shared" si="7"/>
        <v>-0.21896690040774536</v>
      </c>
      <c r="I62" s="33">
        <f t="shared" si="7"/>
        <v>-0.95634086734127943</v>
      </c>
      <c r="J62" s="33">
        <f t="shared" si="7"/>
        <v>-0.93495624667420107</v>
      </c>
      <c r="K62" s="33">
        <f t="shared" si="7"/>
        <v>-0.91357162600712272</v>
      </c>
      <c r="L62" s="33">
        <f t="shared" si="7"/>
        <v>-0.89218700534004436</v>
      </c>
      <c r="M62" s="33">
        <f t="shared" si="7"/>
        <v>-0.870802384672966</v>
      </c>
      <c r="N62" s="33">
        <f t="shared" si="7"/>
        <v>-0.84941776400588764</v>
      </c>
      <c r="O62" s="33">
        <f t="shared" si="7"/>
        <v>-0.82803314333880929</v>
      </c>
      <c r="P62" s="33">
        <f t="shared" si="7"/>
        <v>-0.80664852267173093</v>
      </c>
      <c r="Q62" s="33">
        <f t="shared" si="7"/>
        <v>-0.78526390200465257</v>
      </c>
      <c r="R62" s="33">
        <f t="shared" si="7"/>
        <v>-0.76387928133757421</v>
      </c>
      <c r="S62" s="33">
        <f t="shared" si="7"/>
        <v>-0.74249466067049585</v>
      </c>
      <c r="T62" s="33">
        <f t="shared" si="7"/>
        <v>-0.7211100400034175</v>
      </c>
      <c r="U62" s="33">
        <f t="shared" si="7"/>
        <v>-0.69972541933633914</v>
      </c>
      <c r="V62" s="33">
        <f t="shared" si="7"/>
        <v>-0.67834079866926078</v>
      </c>
      <c r="W62" s="33">
        <f t="shared" si="7"/>
        <v>-0.65695617800218242</v>
      </c>
      <c r="X62" s="33">
        <f t="shared" si="7"/>
        <v>-0.63557155733510406</v>
      </c>
      <c r="Y62" s="33">
        <f t="shared" si="7"/>
        <v>-0.61418693666802571</v>
      </c>
      <c r="Z62" s="33">
        <f t="shared" si="7"/>
        <v>-0.59280231600094735</v>
      </c>
      <c r="AA62" s="33">
        <f t="shared" si="7"/>
        <v>-0.57141769533386899</v>
      </c>
      <c r="AB62" s="33">
        <f t="shared" si="7"/>
        <v>-0.55003307466679063</v>
      </c>
      <c r="AC62" s="33">
        <f t="shared" si="7"/>
        <v>-0.52864845399971228</v>
      </c>
      <c r="AD62" s="33">
        <f t="shared" si="7"/>
        <v>-0.50726383333263392</v>
      </c>
      <c r="AE62" s="33">
        <f t="shared" si="7"/>
        <v>-0.4858792126655555</v>
      </c>
      <c r="AF62" s="33">
        <f t="shared" si="7"/>
        <v>-0.46449459199847709</v>
      </c>
      <c r="AG62" s="33">
        <f t="shared" si="7"/>
        <v>-0.44310997133139868</v>
      </c>
      <c r="AH62" s="33">
        <f t="shared" si="7"/>
        <v>-0.42172535066432026</v>
      </c>
      <c r="AI62" s="33">
        <f t="shared" si="7"/>
        <v>-0.40034072999724185</v>
      </c>
      <c r="AJ62" s="33">
        <f t="shared" si="7"/>
        <v>-0.37895610933016344</v>
      </c>
      <c r="AK62" s="33">
        <f t="shared" si="7"/>
        <v>-0.35757148866308502</v>
      </c>
      <c r="AL62" s="33">
        <f t="shared" si="7"/>
        <v>-0.33618686799600661</v>
      </c>
      <c r="AM62" s="33">
        <f t="shared" si="7"/>
        <v>-0.3148022473289282</v>
      </c>
      <c r="AN62" s="33">
        <f t="shared" si="7"/>
        <v>-0.29341762666184978</v>
      </c>
      <c r="AO62" s="33">
        <f t="shared" si="7"/>
        <v>-0.27203300599477137</v>
      </c>
      <c r="AP62" s="33">
        <f t="shared" si="7"/>
        <v>-0.25064838532769296</v>
      </c>
      <c r="AQ62" s="33">
        <f t="shared" si="7"/>
        <v>-0.22926376466061454</v>
      </c>
      <c r="AR62" s="33">
        <f t="shared" si="7"/>
        <v>-0.20787914399353613</v>
      </c>
      <c r="AS62" s="33">
        <f t="shared" si="7"/>
        <v>-0.18649452332645772</v>
      </c>
      <c r="AT62" s="33">
        <f t="shared" si="7"/>
        <v>-0.1651099026593793</v>
      </c>
      <c r="AU62" s="33">
        <f t="shared" si="7"/>
        <v>-0.14372528199230089</v>
      </c>
      <c r="AV62" s="33">
        <f t="shared" si="7"/>
        <v>-0.12234066132522249</v>
      </c>
      <c r="AW62" s="33">
        <f t="shared" si="7"/>
        <v>-0.10095604065814409</v>
      </c>
      <c r="AX62" s="33">
        <f t="shared" si="7"/>
        <v>-7.9571419991065692E-2</v>
      </c>
      <c r="AY62" s="33">
        <f t="shared" si="7"/>
        <v>-5.8186799323987293E-2</v>
      </c>
      <c r="AZ62" s="33">
        <f t="shared" si="7"/>
        <v>-3.6802178656908893E-2</v>
      </c>
      <c r="BA62" s="33">
        <f t="shared" si="7"/>
        <v>-1.6494751904361921E-2</v>
      </c>
      <c r="BB62" s="33">
        <f t="shared" si="7"/>
        <v>-7.8062556418956319E-16</v>
      </c>
      <c r="BC62" s="33">
        <f t="shared" si="7"/>
        <v>-7.8062556418956319E-16</v>
      </c>
      <c r="BD62" s="33">
        <f t="shared" si="7"/>
        <v>-7.8062556418956319E-16</v>
      </c>
    </row>
    <row r="63" spans="1:56" ht="16.5" collapsed="1">
      <c r="A63" s="113"/>
      <c r="B63" s="9" t="s">
        <v>8</v>
      </c>
      <c r="C63" s="11" t="s">
        <v>68</v>
      </c>
      <c r="D63" s="9" t="s">
        <v>40</v>
      </c>
      <c r="E63" s="33">
        <f>AVERAGE(E61:E62)*'Fixed data'!$C$3</f>
        <v>0</v>
      </c>
      <c r="F63" s="33">
        <f>AVERAGE(F61:F62)*'Fixed data'!$C$3</f>
        <v>0</v>
      </c>
      <c r="G63" s="33">
        <f>AVERAGE(G61:G62)*'Fixed data'!$C$3</f>
        <v>-1.1706404866170309E-3</v>
      </c>
      <c r="H63" s="33">
        <f>AVERAGE(H61:H62)*'Fixed data'!$C$3</f>
        <v>-6.4586911314640817E-3</v>
      </c>
      <c r="I63" s="33">
        <f>AVERAGE(I61:I62)*'Fixed data'!$C$3</f>
        <v>-2.8383682591138954E-2</v>
      </c>
      <c r="J63" s="33">
        <f>AVERAGE(J61:J62)*'Fixed data'!$C$3</f>
        <v>-4.5674825303473852E-2</v>
      </c>
      <c r="K63" s="33">
        <f>AVERAGE(K61:K62)*'Fixed data'!$C$3</f>
        <v>-4.4641948125253975E-2</v>
      </c>
      <c r="L63" s="33">
        <f>AVERAGE(L61:L62)*'Fixed data'!$C$3</f>
        <v>-4.3609070947034083E-2</v>
      </c>
      <c r="M63" s="33">
        <f>AVERAGE(M61:M62)*'Fixed data'!$C$3</f>
        <v>-4.2576193768814205E-2</v>
      </c>
      <c r="N63" s="33">
        <f>AVERAGE(N61:N62)*'Fixed data'!$C$3</f>
        <v>-4.1543316590594313E-2</v>
      </c>
      <c r="O63" s="33">
        <f>AVERAGE(O61:O62)*'Fixed data'!$C$3</f>
        <v>-4.0510439412374435E-2</v>
      </c>
      <c r="P63" s="33">
        <f>AVERAGE(P61:P62)*'Fixed data'!$C$3</f>
        <v>-3.9477562234154544E-2</v>
      </c>
      <c r="Q63" s="33">
        <f>AVERAGE(Q61:Q62)*'Fixed data'!$C$3</f>
        <v>-3.8444685055934666E-2</v>
      </c>
      <c r="R63" s="33">
        <f>AVERAGE(R61:R62)*'Fixed data'!$C$3</f>
        <v>-3.7411807877714774E-2</v>
      </c>
      <c r="S63" s="33">
        <f>AVERAGE(S61:S62)*'Fixed data'!$C$3</f>
        <v>-3.6378930699494896E-2</v>
      </c>
      <c r="T63" s="33">
        <f>AVERAGE(T61:T62)*'Fixed data'!$C$3</f>
        <v>-3.5346053521275005E-2</v>
      </c>
      <c r="U63" s="33">
        <f>AVERAGE(U61:U62)*'Fixed data'!$C$3</f>
        <v>-3.4313176343055127E-2</v>
      </c>
      <c r="V63" s="33">
        <f>AVERAGE(V61:V62)*'Fixed data'!$C$3</f>
        <v>-3.3280299164835235E-2</v>
      </c>
      <c r="W63" s="33">
        <f>AVERAGE(W61:W62)*'Fixed data'!$C$3</f>
        <v>-3.2247421986615357E-2</v>
      </c>
      <c r="X63" s="33">
        <f>AVERAGE(X61:X62)*'Fixed data'!$C$3</f>
        <v>-3.1214544808395469E-2</v>
      </c>
      <c r="Y63" s="33">
        <f>AVERAGE(Y61:Y62)*'Fixed data'!$C$3</f>
        <v>-3.0181667630175588E-2</v>
      </c>
      <c r="Z63" s="33">
        <f>AVERAGE(Z61:Z62)*'Fixed data'!$C$3</f>
        <v>-2.9148790451955699E-2</v>
      </c>
      <c r="AA63" s="33">
        <f>AVERAGE(AA61:AA62)*'Fixed data'!$C$3</f>
        <v>-2.8115913273735818E-2</v>
      </c>
      <c r="AB63" s="33">
        <f>AVERAGE(AB61:AB62)*'Fixed data'!$C$3</f>
        <v>-2.708303609551593E-2</v>
      </c>
      <c r="AC63" s="33">
        <f>AVERAGE(AC61:AC62)*'Fixed data'!$C$3</f>
        <v>-2.6050158917296048E-2</v>
      </c>
      <c r="AD63" s="33">
        <f>AVERAGE(AD61:AD62)*'Fixed data'!$C$3</f>
        <v>-2.501728173907616E-2</v>
      </c>
      <c r="AE63" s="33">
        <f>AVERAGE(AE61:AE62)*'Fixed data'!$C$3</f>
        <v>-2.3984404560856275E-2</v>
      </c>
      <c r="AF63" s="33">
        <f>AVERAGE(AF61:AF62)*'Fixed data'!$C$3</f>
        <v>-2.2951527382636391E-2</v>
      </c>
      <c r="AG63" s="33">
        <f>AVERAGE(AG61:AG62)*'Fixed data'!$C$3</f>
        <v>-2.1918650204416499E-2</v>
      </c>
      <c r="AH63" s="33">
        <f>AVERAGE(AH61:AH62)*'Fixed data'!$C$3</f>
        <v>-2.0885773026196614E-2</v>
      </c>
      <c r="AI63" s="33">
        <f>AVERAGE(AI61:AI62)*'Fixed data'!$C$3</f>
        <v>-1.9852895847976726E-2</v>
      </c>
      <c r="AJ63" s="33">
        <f>AVERAGE(AJ61:AJ62)*'Fixed data'!$C$3</f>
        <v>-1.8820018669756841E-2</v>
      </c>
      <c r="AK63" s="33">
        <f>AVERAGE(AK61:AK62)*'Fixed data'!$C$3</f>
        <v>-1.7787141491536949E-2</v>
      </c>
      <c r="AL63" s="33">
        <f>AVERAGE(AL61:AL62)*'Fixed data'!$C$3</f>
        <v>-1.6754264313317065E-2</v>
      </c>
      <c r="AM63" s="33">
        <f>AVERAGE(AM61:AM62)*'Fixed data'!$C$3</f>
        <v>-1.5721387135097176E-2</v>
      </c>
      <c r="AN63" s="33">
        <f>AVERAGE(AN61:AN62)*'Fixed data'!$C$3</f>
        <v>-1.468850995687729E-2</v>
      </c>
      <c r="AO63" s="33">
        <f>AVERAGE(AO61:AO62)*'Fixed data'!$C$3</f>
        <v>-1.36556327786574E-2</v>
      </c>
      <c r="AP63" s="33">
        <f>AVERAGE(AP61:AP62)*'Fixed data'!$C$3</f>
        <v>-1.2622755600437515E-2</v>
      </c>
      <c r="AQ63" s="33">
        <f>AVERAGE(AQ61:AQ62)*'Fixed data'!$C$3</f>
        <v>-1.1589878422217627E-2</v>
      </c>
      <c r="AR63" s="33">
        <f>AVERAGE(AR61:AR62)*'Fixed data'!$C$3</f>
        <v>-1.0557001243997739E-2</v>
      </c>
      <c r="AS63" s="33">
        <f>AVERAGE(AS61:AS62)*'Fixed data'!$C$3</f>
        <v>-9.524124065777852E-3</v>
      </c>
      <c r="AT63" s="33">
        <f>AVERAGE(AT61:AT62)*'Fixed data'!$C$3</f>
        <v>-8.4912468875579638E-3</v>
      </c>
      <c r="AU63" s="33">
        <f>AVERAGE(AU61:AU62)*'Fixed data'!$C$3</f>
        <v>-7.4583697093380773E-3</v>
      </c>
      <c r="AV63" s="33">
        <f>AVERAGE(AV61:AV62)*'Fixed data'!$C$3</f>
        <v>-6.4254925311181899E-3</v>
      </c>
      <c r="AW63" s="33">
        <f>AVERAGE(AW61:AW62)*'Fixed data'!$C$3</f>
        <v>-5.3926153528983034E-3</v>
      </c>
      <c r="AX63" s="33">
        <f>AVERAGE(AX61:AX62)*'Fixed data'!$C$3</f>
        <v>-4.359738174678416E-3</v>
      </c>
      <c r="AY63" s="33">
        <f>AVERAGE(AY61:AY62)*'Fixed data'!$C$3</f>
        <v>-3.3268609964585299E-3</v>
      </c>
      <c r="AZ63" s="33">
        <f>AVERAGE(AZ61:AZ62)*'Fixed data'!$C$3</f>
        <v>-2.2939838182386429E-3</v>
      </c>
      <c r="BA63" s="33">
        <f>AVERAGE(BA61:BA62)*'Fixed data'!$C$3</f>
        <v>-1.2871208730546903E-3</v>
      </c>
      <c r="BB63" s="33">
        <f>AVERAGE(BB61:BB62)*'Fixed data'!$C$3</f>
        <v>-3.9834825849035925E-4</v>
      </c>
      <c r="BC63" s="33">
        <f>AVERAGE(BC61:BC62)*'Fixed data'!$C$3</f>
        <v>-3.7704214750355901E-17</v>
      </c>
      <c r="BD63" s="33">
        <f>AVERAGE(BD61:BD62)*'Fixed data'!$C$3</f>
        <v>-3.7704214750355901E-17</v>
      </c>
    </row>
    <row r="64" spans="1:56" ht="15.75" thickBot="1">
      <c r="A64" s="112"/>
      <c r="B64" s="12" t="s">
        <v>95</v>
      </c>
      <c r="C64" s="12" t="s">
        <v>45</v>
      </c>
      <c r="D64" s="12" t="s">
        <v>40</v>
      </c>
      <c r="E64" s="52">
        <f t="shared" ref="E64:BD64" si="8">E29+E60+E63</f>
        <v>0</v>
      </c>
      <c r="F64" s="52">
        <f t="shared" si="8"/>
        <v>0</v>
      </c>
      <c r="G64" s="52">
        <f t="shared" si="8"/>
        <v>-1.328907202509561E-2</v>
      </c>
      <c r="H64" s="52">
        <f t="shared" si="8"/>
        <v>-5.0428477088086121E-2</v>
      </c>
      <c r="I64" s="52">
        <f t="shared" si="8"/>
        <v>-0.21883951027791904</v>
      </c>
      <c r="J64" s="52">
        <f t="shared" si="8"/>
        <v>-6.7059445970552259E-2</v>
      </c>
      <c r="K64" s="52">
        <f t="shared" si="8"/>
        <v>-6.6026568792332374E-2</v>
      </c>
      <c r="L64" s="52">
        <f t="shared" si="8"/>
        <v>-6.4993691614112489E-2</v>
      </c>
      <c r="M64" s="52">
        <f t="shared" si="8"/>
        <v>-6.3960814435892605E-2</v>
      </c>
      <c r="N64" s="52">
        <f t="shared" si="8"/>
        <v>-6.292793725767272E-2</v>
      </c>
      <c r="O64" s="52">
        <f t="shared" si="8"/>
        <v>-6.1895060079452835E-2</v>
      </c>
      <c r="P64" s="52">
        <f t="shared" si="8"/>
        <v>-6.086218290123295E-2</v>
      </c>
      <c r="Q64" s="52">
        <f t="shared" si="8"/>
        <v>-5.9829305723013065E-2</v>
      </c>
      <c r="R64" s="52">
        <f t="shared" si="8"/>
        <v>-5.8796428544793181E-2</v>
      </c>
      <c r="S64" s="52">
        <f t="shared" si="8"/>
        <v>-5.7763551366573296E-2</v>
      </c>
      <c r="T64" s="52">
        <f t="shared" si="8"/>
        <v>-5.6730674188353411E-2</v>
      </c>
      <c r="U64" s="52">
        <f t="shared" si="8"/>
        <v>-5.5697797010133526E-2</v>
      </c>
      <c r="V64" s="52">
        <f t="shared" si="8"/>
        <v>-5.4664919831913641E-2</v>
      </c>
      <c r="W64" s="52">
        <f t="shared" si="8"/>
        <v>-5.3632042653693757E-2</v>
      </c>
      <c r="X64" s="52">
        <f t="shared" si="8"/>
        <v>-5.2599165475473872E-2</v>
      </c>
      <c r="Y64" s="52">
        <f t="shared" si="8"/>
        <v>-5.1566288297253987E-2</v>
      </c>
      <c r="Z64" s="52">
        <f t="shared" si="8"/>
        <v>-5.0533411119034102E-2</v>
      </c>
      <c r="AA64" s="52">
        <f t="shared" si="8"/>
        <v>-4.9500533940814218E-2</v>
      </c>
      <c r="AB64" s="52">
        <f t="shared" si="8"/>
        <v>-4.8467656762594333E-2</v>
      </c>
      <c r="AC64" s="52">
        <f t="shared" si="8"/>
        <v>-4.7434779584374448E-2</v>
      </c>
      <c r="AD64" s="52">
        <f t="shared" si="8"/>
        <v>-4.6401902406154563E-2</v>
      </c>
      <c r="AE64" s="52">
        <f t="shared" si="8"/>
        <v>-4.5369025227934678E-2</v>
      </c>
      <c r="AF64" s="52">
        <f t="shared" si="8"/>
        <v>-4.4336148049714794E-2</v>
      </c>
      <c r="AG64" s="52">
        <f t="shared" si="8"/>
        <v>-4.3303270871494902E-2</v>
      </c>
      <c r="AH64" s="52">
        <f t="shared" si="8"/>
        <v>-4.2270393693275017E-2</v>
      </c>
      <c r="AI64" s="52">
        <f t="shared" si="8"/>
        <v>-4.1237516515055125E-2</v>
      </c>
      <c r="AJ64" s="52">
        <f t="shared" si="8"/>
        <v>-4.0204639336835241E-2</v>
      </c>
      <c r="AK64" s="52">
        <f t="shared" si="8"/>
        <v>-3.9171762158615356E-2</v>
      </c>
      <c r="AL64" s="52">
        <f t="shared" si="8"/>
        <v>-3.8138884980395471E-2</v>
      </c>
      <c r="AM64" s="52">
        <f t="shared" si="8"/>
        <v>-3.7106007802175579E-2</v>
      </c>
      <c r="AN64" s="52">
        <f t="shared" si="8"/>
        <v>-3.6073130623955695E-2</v>
      </c>
      <c r="AO64" s="52">
        <f t="shared" si="8"/>
        <v>-3.5040253445735803E-2</v>
      </c>
      <c r="AP64" s="52">
        <f t="shared" si="8"/>
        <v>-3.4007376267515918E-2</v>
      </c>
      <c r="AQ64" s="52">
        <f t="shared" si="8"/>
        <v>-3.2974499089296033E-2</v>
      </c>
      <c r="AR64" s="52">
        <f t="shared" si="8"/>
        <v>-3.1941621911076142E-2</v>
      </c>
      <c r="AS64" s="52">
        <f t="shared" si="8"/>
        <v>-3.0908744732856257E-2</v>
      </c>
      <c r="AT64" s="52">
        <f t="shared" si="8"/>
        <v>-2.9875867554636365E-2</v>
      </c>
      <c r="AU64" s="52">
        <f t="shared" si="8"/>
        <v>-2.884299037641648E-2</v>
      </c>
      <c r="AV64" s="52">
        <f t="shared" si="8"/>
        <v>-2.7810113198196592E-2</v>
      </c>
      <c r="AW64" s="52">
        <f t="shared" si="8"/>
        <v>-2.6777236019976707E-2</v>
      </c>
      <c r="AX64" s="52">
        <f t="shared" si="8"/>
        <v>-2.5744358841756819E-2</v>
      </c>
      <c r="AY64" s="52">
        <f t="shared" si="8"/>
        <v>-2.4711481663536934E-2</v>
      </c>
      <c r="AZ64" s="52">
        <f t="shared" si="8"/>
        <v>-2.3678604485317046E-2</v>
      </c>
      <c r="BA64" s="52">
        <f t="shared" si="8"/>
        <v>-2.1594547625601663E-2</v>
      </c>
      <c r="BB64" s="52">
        <f t="shared" si="8"/>
        <v>-1.6893100162851501E-2</v>
      </c>
      <c r="BC64" s="52">
        <f t="shared" si="8"/>
        <v>-3.7704214750355901E-17</v>
      </c>
      <c r="BD64" s="52">
        <f t="shared" si="8"/>
        <v>-3.7704214750355901E-17</v>
      </c>
    </row>
    <row r="65" spans="1:56" ht="12.75" customHeight="1">
      <c r="A65" s="181" t="s">
        <v>230</v>
      </c>
      <c r="B65" s="9" t="s">
        <v>36</v>
      </c>
      <c r="D65" s="4" t="s">
        <v>40</v>
      </c>
      <c r="E65" s="33">
        <f>'Fixed data'!$G$6*E86/1000000</f>
        <v>0</v>
      </c>
      <c r="F65" s="33">
        <f>'Fixed data'!$G$6*F86/1000000</f>
        <v>0</v>
      </c>
      <c r="G65" s="33">
        <f>'Fixed data'!$G$6*G86/1000000</f>
        <v>0</v>
      </c>
      <c r="H65" s="33">
        <f>'Fixed data'!$G$6*H86/1000000</f>
        <v>0</v>
      </c>
      <c r="I65" s="33">
        <f>'Fixed data'!$G$6*I86/1000000</f>
        <v>0</v>
      </c>
      <c r="J65" s="33">
        <f>'Fixed data'!$G$6*J86/1000000</f>
        <v>0</v>
      </c>
      <c r="K65" s="33">
        <f>'Fixed data'!$G$6*K86/1000000</f>
        <v>0</v>
      </c>
      <c r="L65" s="33">
        <f>'Fixed data'!$G$6*L86/1000000</f>
        <v>0</v>
      </c>
      <c r="M65" s="33">
        <f>'Fixed data'!$G$6*M86/1000000</f>
        <v>0</v>
      </c>
      <c r="N65" s="33">
        <f>'Fixed data'!$G$6*N86/1000000</f>
        <v>0</v>
      </c>
      <c r="O65" s="33">
        <f>'Fixed data'!$G$6*O86/1000000</f>
        <v>0</v>
      </c>
      <c r="P65" s="33">
        <f>'Fixed data'!$G$6*P86/1000000</f>
        <v>0</v>
      </c>
      <c r="Q65" s="33">
        <f>'Fixed data'!$G$6*Q86/1000000</f>
        <v>0</v>
      </c>
      <c r="R65" s="33">
        <f>'Fixed data'!$G$6*R86/1000000</f>
        <v>0</v>
      </c>
      <c r="S65" s="33">
        <f>'Fixed data'!$G$6*S86/1000000</f>
        <v>0</v>
      </c>
      <c r="T65" s="33">
        <f>'Fixed data'!$G$6*T86/1000000</f>
        <v>0</v>
      </c>
      <c r="U65" s="33">
        <f>'Fixed data'!$G$6*U86/1000000</f>
        <v>0</v>
      </c>
      <c r="V65" s="33">
        <f>'Fixed data'!$G$6*V86/1000000</f>
        <v>0</v>
      </c>
      <c r="W65" s="33">
        <f>'Fixed data'!$G$6*W86/1000000</f>
        <v>0</v>
      </c>
      <c r="X65" s="33">
        <f>'Fixed data'!$G$6*X86/1000000</f>
        <v>0</v>
      </c>
      <c r="Y65" s="33">
        <f>'Fixed data'!$G$6*Y86/1000000</f>
        <v>0</v>
      </c>
      <c r="Z65" s="33">
        <f>'Fixed data'!$G$6*Z86/1000000</f>
        <v>0</v>
      </c>
      <c r="AA65" s="33">
        <f>'Fixed data'!$G$6*AA86/1000000</f>
        <v>0</v>
      </c>
      <c r="AB65" s="33">
        <f>'Fixed data'!$G$6*AB86/1000000</f>
        <v>0</v>
      </c>
      <c r="AC65" s="33">
        <f>'Fixed data'!$G$6*AC86/1000000</f>
        <v>0</v>
      </c>
      <c r="AD65" s="33">
        <f>'Fixed data'!$G$6*AD86/1000000</f>
        <v>0</v>
      </c>
      <c r="AE65" s="33">
        <f>'Fixed data'!$G$6*AE86/1000000</f>
        <v>0</v>
      </c>
      <c r="AF65" s="33">
        <f>'Fixed data'!$G$6*AF86/1000000</f>
        <v>0</v>
      </c>
      <c r="AG65" s="33">
        <f>'Fixed data'!$G$6*AG86/1000000</f>
        <v>0</v>
      </c>
      <c r="AH65" s="33">
        <f>'Fixed data'!$G$6*AH86/1000000</f>
        <v>0</v>
      </c>
      <c r="AI65" s="33">
        <f>'Fixed data'!$G$6*AI86/1000000</f>
        <v>0</v>
      </c>
      <c r="AJ65" s="33">
        <f>'Fixed data'!$G$6*AJ86/1000000</f>
        <v>0</v>
      </c>
      <c r="AK65" s="33">
        <f>'Fixed data'!$G$6*AK86/1000000</f>
        <v>0</v>
      </c>
      <c r="AL65" s="33">
        <f>'Fixed data'!$G$6*AL86/1000000</f>
        <v>0</v>
      </c>
      <c r="AM65" s="33">
        <f>'Fixed data'!$G$6*AM86/1000000</f>
        <v>0</v>
      </c>
      <c r="AN65" s="33">
        <f>'Fixed data'!$G$6*AN86/1000000</f>
        <v>0</v>
      </c>
      <c r="AO65" s="33">
        <f>'Fixed data'!$G$6*AO86/1000000</f>
        <v>0</v>
      </c>
      <c r="AP65" s="33">
        <f>'Fixed data'!$G$6*AP86/1000000</f>
        <v>0</v>
      </c>
      <c r="AQ65" s="33">
        <f>'Fixed data'!$G$6*AQ86/1000000</f>
        <v>0</v>
      </c>
      <c r="AR65" s="33">
        <f>'Fixed data'!$G$6*AR86/1000000</f>
        <v>0</v>
      </c>
      <c r="AS65" s="33">
        <f>'Fixed data'!$G$6*AS86/1000000</f>
        <v>0</v>
      </c>
      <c r="AT65" s="33">
        <f>'Fixed data'!$G$6*AT86/1000000</f>
        <v>0</v>
      </c>
      <c r="AU65" s="33">
        <f>'Fixed data'!$G$6*AU86/1000000</f>
        <v>0</v>
      </c>
      <c r="AV65" s="33">
        <f>'Fixed data'!$G$6*AV86/1000000</f>
        <v>0</v>
      </c>
      <c r="AW65" s="33">
        <f>'Fixed data'!$G$6*AW86/1000000</f>
        <v>0</v>
      </c>
      <c r="AX65" s="33">
        <f>'Fixed data'!$G$6*AX86/1000000</f>
        <v>0</v>
      </c>
      <c r="AY65" s="33">
        <f>'Fixed data'!$G$6*AY86/1000000</f>
        <v>0</v>
      </c>
      <c r="AZ65" s="33">
        <f>'Fixed data'!$G$6*AZ86/1000000</f>
        <v>0</v>
      </c>
      <c r="BA65" s="33">
        <f>'Fixed data'!$G$6*BA86/1000000</f>
        <v>0</v>
      </c>
      <c r="BB65" s="33">
        <f>'Fixed data'!$G$6*BB86/1000000</f>
        <v>0</v>
      </c>
      <c r="BC65" s="33">
        <f>'Fixed data'!$G$6*BC86/1000000</f>
        <v>0</v>
      </c>
      <c r="BD65" s="33">
        <f>'Fixed data'!$G$6*BD86/1000000</f>
        <v>0</v>
      </c>
    </row>
    <row r="66" spans="1:56" ht="15" customHeight="1">
      <c r="A66" s="182"/>
      <c r="B66" s="9" t="s">
        <v>202</v>
      </c>
      <c r="D66" s="4" t="s">
        <v>40</v>
      </c>
      <c r="E66" s="33">
        <f>E87*'Fixed data'!H$5/1000000</f>
        <v>0</v>
      </c>
      <c r="F66" s="33">
        <f>F87*'Fixed data'!I$5/1000000</f>
        <v>0</v>
      </c>
      <c r="G66" s="33">
        <f>G87*'Fixed data'!J$5/1000000</f>
        <v>0</v>
      </c>
      <c r="H66" s="33">
        <f>H87*'Fixed data'!K$5/1000000</f>
        <v>0</v>
      </c>
      <c r="I66" s="33">
        <f>I87*'Fixed data'!L$5/1000000</f>
        <v>0</v>
      </c>
      <c r="J66" s="33">
        <f>J87*'Fixed data'!M$5/1000000</f>
        <v>0</v>
      </c>
      <c r="K66" s="33">
        <f>K87*'Fixed data'!N$5/1000000</f>
        <v>0</v>
      </c>
      <c r="L66" s="33">
        <f>L87*'Fixed data'!O$5/1000000</f>
        <v>0</v>
      </c>
      <c r="M66" s="33">
        <f>M87*'Fixed data'!P$5/1000000</f>
        <v>0</v>
      </c>
      <c r="N66" s="33">
        <f>N87*'Fixed data'!Q$5/1000000</f>
        <v>0</v>
      </c>
      <c r="O66" s="33">
        <f>O87*'Fixed data'!R$5/1000000</f>
        <v>0</v>
      </c>
      <c r="P66" s="33">
        <f>P87*'Fixed data'!S$5/1000000</f>
        <v>0</v>
      </c>
      <c r="Q66" s="33">
        <f>Q87*'Fixed data'!T$5/1000000</f>
        <v>0</v>
      </c>
      <c r="R66" s="33">
        <f>R87*'Fixed data'!U$5/1000000</f>
        <v>0</v>
      </c>
      <c r="S66" s="33">
        <f>S87*'Fixed data'!V$5/1000000</f>
        <v>0</v>
      </c>
      <c r="T66" s="33">
        <f>T87*'Fixed data'!W$5/1000000</f>
        <v>0</v>
      </c>
      <c r="U66" s="33">
        <f>U87*'Fixed data'!X$5/1000000</f>
        <v>0</v>
      </c>
      <c r="V66" s="33">
        <f>V87*'Fixed data'!Y$5/1000000</f>
        <v>0</v>
      </c>
      <c r="W66" s="33">
        <f>W87*'Fixed data'!Z$5/1000000</f>
        <v>0</v>
      </c>
      <c r="X66" s="33">
        <f>X87*'Fixed data'!AA$5/1000000</f>
        <v>0</v>
      </c>
      <c r="Y66" s="33">
        <f>Y87*'Fixed data'!AB$5/1000000</f>
        <v>0</v>
      </c>
      <c r="Z66" s="33">
        <f>Z87*'Fixed data'!AC$5/1000000</f>
        <v>0</v>
      </c>
      <c r="AA66" s="33">
        <f>AA87*'Fixed data'!AD$5/1000000</f>
        <v>0</v>
      </c>
      <c r="AB66" s="33">
        <f>AB87*'Fixed data'!AE$5/1000000</f>
        <v>0</v>
      </c>
      <c r="AC66" s="33">
        <f>AC87*'Fixed data'!AF$5/1000000</f>
        <v>0</v>
      </c>
      <c r="AD66" s="33">
        <f>AD87*'Fixed data'!AG$5/1000000</f>
        <v>0</v>
      </c>
      <c r="AE66" s="33">
        <f>AE87*'Fixed data'!AH$5/1000000</f>
        <v>0</v>
      </c>
      <c r="AF66" s="33">
        <f>AF87*'Fixed data'!AI$5/1000000</f>
        <v>0</v>
      </c>
      <c r="AG66" s="33">
        <f>AG87*'Fixed data'!AJ$5/1000000</f>
        <v>0</v>
      </c>
      <c r="AH66" s="33">
        <f>AH87*'Fixed data'!AK$5/1000000</f>
        <v>0</v>
      </c>
      <c r="AI66" s="33">
        <f>AI87*'Fixed data'!AL$5/1000000</f>
        <v>0</v>
      </c>
      <c r="AJ66" s="33">
        <f>AJ87*'Fixed data'!AM$5/1000000</f>
        <v>0</v>
      </c>
      <c r="AK66" s="33">
        <f>AK87*'Fixed data'!AN$5/1000000</f>
        <v>0</v>
      </c>
      <c r="AL66" s="33">
        <f>AL87*'Fixed data'!AO$5/1000000</f>
        <v>0</v>
      </c>
      <c r="AM66" s="33">
        <f>AM87*'Fixed data'!AP$5/1000000</f>
        <v>0</v>
      </c>
      <c r="AN66" s="33">
        <f>AN87*'Fixed data'!AQ$5/1000000</f>
        <v>0</v>
      </c>
      <c r="AO66" s="33">
        <f>AO87*'Fixed data'!AR$5/1000000</f>
        <v>0</v>
      </c>
      <c r="AP66" s="33">
        <f>AP87*'Fixed data'!AS$5/1000000</f>
        <v>0</v>
      </c>
      <c r="AQ66" s="33">
        <f>AQ87*'Fixed data'!AT$5/1000000</f>
        <v>0</v>
      </c>
      <c r="AR66" s="33">
        <f>AR87*'Fixed data'!AU$5/1000000</f>
        <v>0</v>
      </c>
      <c r="AS66" s="33">
        <f>AS87*'Fixed data'!AV$5/1000000</f>
        <v>0</v>
      </c>
      <c r="AT66" s="33">
        <f>AT87*'Fixed data'!AW$5/1000000</f>
        <v>0</v>
      </c>
      <c r="AU66" s="33">
        <f>AU87*'Fixed data'!AX$5/1000000</f>
        <v>0</v>
      </c>
      <c r="AV66" s="33">
        <f>AV87*'Fixed data'!AY$5/1000000</f>
        <v>0</v>
      </c>
      <c r="AW66" s="33">
        <f>AW87*'Fixed data'!AZ$5/1000000</f>
        <v>0</v>
      </c>
      <c r="AX66" s="33">
        <f>AX87*'Fixed data'!BA$5/1000000</f>
        <v>0</v>
      </c>
      <c r="AY66" s="33">
        <f>AY87*'Fixed data'!BB$5/1000000</f>
        <v>0</v>
      </c>
      <c r="AZ66" s="33">
        <f>AZ87*'Fixed data'!BC$5/1000000</f>
        <v>0</v>
      </c>
      <c r="BA66" s="33">
        <f>BA87*'Fixed data'!BD$5/1000000</f>
        <v>0</v>
      </c>
      <c r="BB66" s="33">
        <f>BB87*'Fixed data'!BE$5/1000000</f>
        <v>0</v>
      </c>
      <c r="BC66" s="33">
        <f>BC87*'Fixed data'!BF$5/1000000</f>
        <v>0</v>
      </c>
      <c r="BD66" s="33">
        <f>BD87*'Fixed data'!BG$5/1000000</f>
        <v>0</v>
      </c>
    </row>
    <row r="67" spans="1:56" ht="15" customHeight="1">
      <c r="A67" s="182"/>
      <c r="B67" s="9" t="s">
        <v>298</v>
      </c>
      <c r="C67" s="11"/>
      <c r="D67" s="11" t="s">
        <v>40</v>
      </c>
      <c r="E67" s="79">
        <f>'Fixed data'!$G$7*E$88/1000000</f>
        <v>0</v>
      </c>
      <c r="F67" s="79">
        <f>'Fixed data'!$G$7*F$88/1000000</f>
        <v>0</v>
      </c>
      <c r="G67" s="79">
        <f>'Fixed data'!$G$7*G$88/1000000</f>
        <v>0</v>
      </c>
      <c r="H67" s="79">
        <f>'Fixed data'!$G$7*H$88/1000000</f>
        <v>0</v>
      </c>
      <c r="I67" s="79">
        <f>'Fixed data'!$G$7*I$88/1000000</f>
        <v>0</v>
      </c>
      <c r="J67" s="79">
        <f>'Fixed data'!$G$7*J$88/1000000</f>
        <v>0</v>
      </c>
      <c r="K67" s="79">
        <f>'Fixed data'!$G$7*K$88/1000000</f>
        <v>0</v>
      </c>
      <c r="L67" s="79">
        <f>'Fixed data'!$G$7*L$88/1000000</f>
        <v>0</v>
      </c>
      <c r="M67" s="79">
        <f>'Fixed data'!$G$7*M$88/1000000</f>
        <v>0</v>
      </c>
      <c r="N67" s="79">
        <f>'Fixed data'!$G$7*N$88/1000000</f>
        <v>0</v>
      </c>
      <c r="O67" s="79">
        <f>'Fixed data'!$G$7*O$88/1000000</f>
        <v>0</v>
      </c>
      <c r="P67" s="79">
        <f>'Fixed data'!$G$7*P$88/1000000</f>
        <v>0</v>
      </c>
      <c r="Q67" s="79">
        <f>'Fixed data'!$G$7*Q$88/1000000</f>
        <v>0</v>
      </c>
      <c r="R67" s="79">
        <f>'Fixed data'!$G$7*R$88/1000000</f>
        <v>0</v>
      </c>
      <c r="S67" s="79">
        <f>'Fixed data'!$G$7*S$88/1000000</f>
        <v>0</v>
      </c>
      <c r="T67" s="79">
        <f>'Fixed data'!$G$7*T$88/1000000</f>
        <v>0</v>
      </c>
      <c r="U67" s="79">
        <f>'Fixed data'!$G$7*U$88/1000000</f>
        <v>0</v>
      </c>
      <c r="V67" s="79">
        <f>'Fixed data'!$G$7*V$88/1000000</f>
        <v>0</v>
      </c>
      <c r="W67" s="79">
        <f>'Fixed data'!$G$7*W$88/1000000</f>
        <v>0</v>
      </c>
      <c r="X67" s="79">
        <f>'Fixed data'!$G$7*X$88/1000000</f>
        <v>0</v>
      </c>
      <c r="Y67" s="79">
        <f>'Fixed data'!$G$7*Y$88/1000000</f>
        <v>0</v>
      </c>
      <c r="Z67" s="79">
        <f>'Fixed data'!$G$7*Z$88/1000000</f>
        <v>0</v>
      </c>
      <c r="AA67" s="79">
        <f>'Fixed data'!$G$7*AA$88/1000000</f>
        <v>0</v>
      </c>
      <c r="AB67" s="79">
        <f>'Fixed data'!$G$7*AB$88/1000000</f>
        <v>0</v>
      </c>
      <c r="AC67" s="79">
        <f>'Fixed data'!$G$7*AC$88/1000000</f>
        <v>0</v>
      </c>
      <c r="AD67" s="79">
        <f>'Fixed data'!$G$7*AD$88/1000000</f>
        <v>0</v>
      </c>
      <c r="AE67" s="79">
        <f>'Fixed data'!$G$7*AE$88/1000000</f>
        <v>0</v>
      </c>
      <c r="AF67" s="79">
        <f>'Fixed data'!$G$7*AF$88/1000000</f>
        <v>0</v>
      </c>
      <c r="AG67" s="79">
        <f>'Fixed data'!$G$7*AG$88/1000000</f>
        <v>0</v>
      </c>
      <c r="AH67" s="79">
        <f>'Fixed data'!$G$7*AH$88/1000000</f>
        <v>0</v>
      </c>
      <c r="AI67" s="79">
        <f>'Fixed data'!$G$7*AI$88/1000000</f>
        <v>0</v>
      </c>
      <c r="AJ67" s="79">
        <f>'Fixed data'!$G$7*AJ$88/1000000</f>
        <v>0</v>
      </c>
      <c r="AK67" s="79">
        <f>'Fixed data'!$G$7*AK$88/1000000</f>
        <v>0</v>
      </c>
      <c r="AL67" s="79">
        <f>'Fixed data'!$G$7*AL$88/1000000</f>
        <v>0</v>
      </c>
      <c r="AM67" s="79">
        <f>'Fixed data'!$G$7*AM$88/1000000</f>
        <v>0</v>
      </c>
      <c r="AN67" s="79">
        <f>'Fixed data'!$G$7*AN$88/1000000</f>
        <v>0</v>
      </c>
      <c r="AO67" s="79">
        <f>'Fixed data'!$G$7*AO$88/1000000</f>
        <v>0</v>
      </c>
      <c r="AP67" s="79">
        <f>'Fixed data'!$G$7*AP$88/1000000</f>
        <v>0</v>
      </c>
      <c r="AQ67" s="79">
        <f>'Fixed data'!$G$7*AQ$88/1000000</f>
        <v>0</v>
      </c>
      <c r="AR67" s="79">
        <f>'Fixed data'!$G$7*AR$88/1000000</f>
        <v>0</v>
      </c>
      <c r="AS67" s="79">
        <f>'Fixed data'!$G$7*AS$88/1000000</f>
        <v>0</v>
      </c>
      <c r="AT67" s="79">
        <f>'Fixed data'!$G$7*AT$88/1000000</f>
        <v>0</v>
      </c>
      <c r="AU67" s="79">
        <f>'Fixed data'!$G$7*AU$88/1000000</f>
        <v>0</v>
      </c>
      <c r="AV67" s="79">
        <f>'Fixed data'!$G$7*AV$88/1000000</f>
        <v>0</v>
      </c>
      <c r="AW67" s="79">
        <f>'Fixed data'!$G$7*AW$88/1000000</f>
        <v>0</v>
      </c>
      <c r="AX67" s="79">
        <f>'Fixed data'!$G$7*AX$88/1000000</f>
        <v>0</v>
      </c>
      <c r="AY67" s="79">
        <f>'Fixed data'!$G$7*AY$88/1000000</f>
        <v>0</v>
      </c>
      <c r="AZ67" s="79">
        <f>'Fixed data'!$G$7*AZ$88/1000000</f>
        <v>0</v>
      </c>
      <c r="BA67" s="79">
        <f>'Fixed data'!$G$7*BA$88/1000000</f>
        <v>0</v>
      </c>
      <c r="BB67" s="79">
        <f>'Fixed data'!$G$7*BB$88/1000000</f>
        <v>0</v>
      </c>
      <c r="BC67" s="79">
        <f>'Fixed data'!$G$7*BC$88/1000000</f>
        <v>0</v>
      </c>
      <c r="BD67" s="79">
        <f>'Fixed data'!$G$7*BD$88/1000000</f>
        <v>0</v>
      </c>
    </row>
    <row r="68" spans="1:56" ht="15" customHeight="1">
      <c r="A68" s="182"/>
      <c r="B68" s="9" t="s">
        <v>299</v>
      </c>
      <c r="C68" s="9"/>
      <c r="D68" s="9" t="s">
        <v>40</v>
      </c>
      <c r="E68" s="79">
        <f>'Fixed data'!$G$8*E89/1000000</f>
        <v>0</v>
      </c>
      <c r="F68" s="79">
        <f>'Fixed data'!$G$8*F89/1000000</f>
        <v>0</v>
      </c>
      <c r="G68" s="79">
        <f>'Fixed data'!$G$8*G89/1000000</f>
        <v>0</v>
      </c>
      <c r="H68" s="79">
        <f>'Fixed data'!$G$8*H89/1000000</f>
        <v>0</v>
      </c>
      <c r="I68" s="79">
        <f>'Fixed data'!$G$8*I89/1000000</f>
        <v>0</v>
      </c>
      <c r="J68" s="79">
        <f>'Fixed data'!$G$8*J89/1000000</f>
        <v>0</v>
      </c>
      <c r="K68" s="79">
        <f>'Fixed data'!$G$8*K89/1000000</f>
        <v>0</v>
      </c>
      <c r="L68" s="79">
        <f>'Fixed data'!$G$8*L89/1000000</f>
        <v>0</v>
      </c>
      <c r="M68" s="79">
        <f>'Fixed data'!$G$8*M89/1000000</f>
        <v>0</v>
      </c>
      <c r="N68" s="79">
        <f>'Fixed data'!$G$8*N89/1000000</f>
        <v>0</v>
      </c>
      <c r="O68" s="79">
        <f>'Fixed data'!$G$8*O89/1000000</f>
        <v>0</v>
      </c>
      <c r="P68" s="79">
        <f>'Fixed data'!$G$8*P89/1000000</f>
        <v>0</v>
      </c>
      <c r="Q68" s="79">
        <f>'Fixed data'!$G$8*Q89/1000000</f>
        <v>0</v>
      </c>
      <c r="R68" s="79">
        <f>'Fixed data'!$G$8*R89/1000000</f>
        <v>0</v>
      </c>
      <c r="S68" s="79">
        <f>'Fixed data'!$G$8*S89/1000000</f>
        <v>0</v>
      </c>
      <c r="T68" s="79">
        <f>'Fixed data'!$G$8*T89/1000000</f>
        <v>0</v>
      </c>
      <c r="U68" s="79">
        <f>'Fixed data'!$G$8*U89/1000000</f>
        <v>0</v>
      </c>
      <c r="V68" s="79">
        <f>'Fixed data'!$G$8*V89/1000000</f>
        <v>0</v>
      </c>
      <c r="W68" s="79">
        <f>'Fixed data'!$G$8*W89/1000000</f>
        <v>0</v>
      </c>
      <c r="X68" s="79">
        <f>'Fixed data'!$G$8*X89/1000000</f>
        <v>0</v>
      </c>
      <c r="Y68" s="79">
        <f>'Fixed data'!$G$8*Y89/1000000</f>
        <v>0</v>
      </c>
      <c r="Z68" s="79">
        <f>'Fixed data'!$G$8*Z89/1000000</f>
        <v>0</v>
      </c>
      <c r="AA68" s="79">
        <f>'Fixed data'!$G$8*AA89/1000000</f>
        <v>0</v>
      </c>
      <c r="AB68" s="79">
        <f>'Fixed data'!$G$8*AB89/1000000</f>
        <v>0</v>
      </c>
      <c r="AC68" s="79">
        <f>'Fixed data'!$G$8*AC89/1000000</f>
        <v>0</v>
      </c>
      <c r="AD68" s="79">
        <f>'Fixed data'!$G$8*AD89/1000000</f>
        <v>0</v>
      </c>
      <c r="AE68" s="79">
        <f>'Fixed data'!$G$8*AE89/1000000</f>
        <v>0</v>
      </c>
      <c r="AF68" s="79">
        <f>'Fixed data'!$G$8*AF89/1000000</f>
        <v>0</v>
      </c>
      <c r="AG68" s="79">
        <f>'Fixed data'!$G$8*AG89/1000000</f>
        <v>0</v>
      </c>
      <c r="AH68" s="79">
        <f>'Fixed data'!$G$8*AH89/1000000</f>
        <v>0</v>
      </c>
      <c r="AI68" s="79">
        <f>'Fixed data'!$G$8*AI89/1000000</f>
        <v>0</v>
      </c>
      <c r="AJ68" s="79">
        <f>'Fixed data'!$G$8*AJ89/1000000</f>
        <v>0</v>
      </c>
      <c r="AK68" s="79">
        <f>'Fixed data'!$G$8*AK89/1000000</f>
        <v>0</v>
      </c>
      <c r="AL68" s="79">
        <f>'Fixed data'!$G$8*AL89/1000000</f>
        <v>0</v>
      </c>
      <c r="AM68" s="79">
        <f>'Fixed data'!$G$8*AM89/1000000</f>
        <v>0</v>
      </c>
      <c r="AN68" s="79">
        <f>'Fixed data'!$G$8*AN89/1000000</f>
        <v>0</v>
      </c>
      <c r="AO68" s="79">
        <f>'Fixed data'!$G$8*AO89/1000000</f>
        <v>0</v>
      </c>
      <c r="AP68" s="79">
        <f>'Fixed data'!$G$8*AP89/1000000</f>
        <v>0</v>
      </c>
      <c r="AQ68" s="79">
        <f>'Fixed data'!$G$8*AQ89/1000000</f>
        <v>0</v>
      </c>
      <c r="AR68" s="79">
        <f>'Fixed data'!$G$8*AR89/1000000</f>
        <v>0</v>
      </c>
      <c r="AS68" s="79">
        <f>'Fixed data'!$G$8*AS89/1000000</f>
        <v>0</v>
      </c>
      <c r="AT68" s="79">
        <f>'Fixed data'!$G$8*AT89/1000000</f>
        <v>0</v>
      </c>
      <c r="AU68" s="79">
        <f>'Fixed data'!$G$8*AU89/1000000</f>
        <v>0</v>
      </c>
      <c r="AV68" s="79">
        <f>'Fixed data'!$G$8*AV89/1000000</f>
        <v>0</v>
      </c>
      <c r="AW68" s="79">
        <f>'Fixed data'!$G$8*AW89/1000000</f>
        <v>0</v>
      </c>
      <c r="AX68" s="79">
        <f>'Fixed data'!$G$8*AX89/1000000</f>
        <v>0</v>
      </c>
      <c r="AY68" s="79">
        <f>'Fixed data'!$G$8*AY89/1000000</f>
        <v>0</v>
      </c>
      <c r="AZ68" s="79">
        <f>'Fixed data'!$G$8*AZ89/1000000</f>
        <v>0</v>
      </c>
      <c r="BA68" s="79">
        <f>'Fixed data'!$G$8*BA89/1000000</f>
        <v>0</v>
      </c>
      <c r="BB68" s="79">
        <f>'Fixed data'!$G$8*BB89/1000000</f>
        <v>0</v>
      </c>
      <c r="BC68" s="79">
        <f>'Fixed data'!$G$8*BC89/1000000</f>
        <v>0</v>
      </c>
      <c r="BD68" s="79">
        <f>'Fixed data'!$G$8*BD89/1000000</f>
        <v>0</v>
      </c>
    </row>
    <row r="69" spans="1:56" ht="15" customHeight="1">
      <c r="A69" s="182"/>
      <c r="B69" s="4" t="s">
        <v>203</v>
      </c>
      <c r="D69" s="9" t="s">
        <v>40</v>
      </c>
      <c r="E69" s="33">
        <f>E90*'Fixed data'!H$5/1000000</f>
        <v>0</v>
      </c>
      <c r="F69" s="33">
        <f>F90*'Fixed data'!I$5/1000000</f>
        <v>0</v>
      </c>
      <c r="G69" s="33">
        <f>G90*'Fixed data'!J$5/1000000</f>
        <v>0</v>
      </c>
      <c r="H69" s="33">
        <f>H90*'Fixed data'!K$5/1000000</f>
        <v>0</v>
      </c>
      <c r="I69" s="33">
        <f>I90*'Fixed data'!L$5/1000000</f>
        <v>0</v>
      </c>
      <c r="J69" s="33">
        <f>J90*'Fixed data'!M$5/1000000</f>
        <v>0</v>
      </c>
      <c r="K69" s="33">
        <f>K90*'Fixed data'!N$5/1000000</f>
        <v>0</v>
      </c>
      <c r="L69" s="33">
        <f>L90*'Fixed data'!O$5/1000000</f>
        <v>0</v>
      </c>
      <c r="M69" s="33">
        <f>M90*'Fixed data'!P$5/1000000</f>
        <v>0</v>
      </c>
      <c r="N69" s="33">
        <f>N90*'Fixed data'!Q$5/1000000</f>
        <v>0</v>
      </c>
      <c r="O69" s="33">
        <f>O90*'Fixed data'!R$5/1000000</f>
        <v>0</v>
      </c>
      <c r="P69" s="33">
        <f>P90*'Fixed data'!S$5/1000000</f>
        <v>0</v>
      </c>
      <c r="Q69" s="33">
        <f>Q90*'Fixed data'!T$5/1000000</f>
        <v>0</v>
      </c>
      <c r="R69" s="33">
        <f>R90*'Fixed data'!U$5/1000000</f>
        <v>0</v>
      </c>
      <c r="S69" s="33">
        <f>S90*'Fixed data'!V$5/1000000</f>
        <v>0</v>
      </c>
      <c r="T69" s="33">
        <f>T90*'Fixed data'!W$5/1000000</f>
        <v>0</v>
      </c>
      <c r="U69" s="33">
        <f>U90*'Fixed data'!X$5/1000000</f>
        <v>0</v>
      </c>
      <c r="V69" s="33">
        <f>V90*'Fixed data'!Y$5/1000000</f>
        <v>0</v>
      </c>
      <c r="W69" s="33">
        <f>W90*'Fixed data'!Z$5/1000000</f>
        <v>0</v>
      </c>
      <c r="X69" s="33">
        <f>X90*'Fixed data'!AA$5/1000000</f>
        <v>0</v>
      </c>
      <c r="Y69" s="33">
        <f>Y90*'Fixed data'!AB$5/1000000</f>
        <v>0</v>
      </c>
      <c r="Z69" s="33">
        <f>Z90*'Fixed data'!AC$5/1000000</f>
        <v>0</v>
      </c>
      <c r="AA69" s="33">
        <f>AA90*'Fixed data'!AD$5/1000000</f>
        <v>0</v>
      </c>
      <c r="AB69" s="33">
        <f>AB90*'Fixed data'!AE$5/1000000</f>
        <v>0</v>
      </c>
      <c r="AC69" s="33">
        <f>AC90*'Fixed data'!AF$5/1000000</f>
        <v>0</v>
      </c>
      <c r="AD69" s="33">
        <f>AD90*'Fixed data'!AG$5/1000000</f>
        <v>0</v>
      </c>
      <c r="AE69" s="33">
        <f>AE90*'Fixed data'!AH$5/1000000</f>
        <v>0</v>
      </c>
      <c r="AF69" s="33">
        <f>AF90*'Fixed data'!AI$5/1000000</f>
        <v>0</v>
      </c>
      <c r="AG69" s="33">
        <f>AG90*'Fixed data'!AJ$5/1000000</f>
        <v>0</v>
      </c>
      <c r="AH69" s="33">
        <f>AH90*'Fixed data'!AK$5/1000000</f>
        <v>0</v>
      </c>
      <c r="AI69" s="33">
        <f>AI90*'Fixed data'!AL$5/1000000</f>
        <v>0</v>
      </c>
      <c r="AJ69" s="33">
        <f>AJ90*'Fixed data'!AM$5/1000000</f>
        <v>0</v>
      </c>
      <c r="AK69" s="33">
        <f>AK90*'Fixed data'!AN$5/1000000</f>
        <v>0</v>
      </c>
      <c r="AL69" s="33">
        <f>AL90*'Fixed data'!AO$5/1000000</f>
        <v>0</v>
      </c>
      <c r="AM69" s="33">
        <f>AM90*'Fixed data'!AP$5/1000000</f>
        <v>0</v>
      </c>
      <c r="AN69" s="33">
        <f>AN90*'Fixed data'!AQ$5/1000000</f>
        <v>0</v>
      </c>
      <c r="AO69" s="33">
        <f>AO90*'Fixed data'!AR$5/1000000</f>
        <v>0</v>
      </c>
      <c r="AP69" s="33">
        <f>AP90*'Fixed data'!AS$5/1000000</f>
        <v>0</v>
      </c>
      <c r="AQ69" s="33">
        <f>AQ90*'Fixed data'!AT$5/1000000</f>
        <v>0</v>
      </c>
      <c r="AR69" s="33">
        <f>AR90*'Fixed data'!AU$5/1000000</f>
        <v>0</v>
      </c>
      <c r="AS69" s="33">
        <f>AS90*'Fixed data'!AV$5/1000000</f>
        <v>0</v>
      </c>
      <c r="AT69" s="33">
        <f>AT90*'Fixed data'!AW$5/1000000</f>
        <v>0</v>
      </c>
      <c r="AU69" s="33">
        <f>AU90*'Fixed data'!AX$5/1000000</f>
        <v>0</v>
      </c>
      <c r="AV69" s="33">
        <f>AV90*'Fixed data'!AY$5/1000000</f>
        <v>0</v>
      </c>
      <c r="AW69" s="33">
        <f>AW90*'Fixed data'!AZ$5/1000000</f>
        <v>0</v>
      </c>
      <c r="AX69" s="33">
        <f>AX90*'Fixed data'!BA$5/1000000</f>
        <v>0</v>
      </c>
      <c r="AY69" s="33">
        <f>AY90*'Fixed data'!BB$5/1000000</f>
        <v>0</v>
      </c>
      <c r="AZ69" s="33">
        <f>AZ90*'Fixed data'!BC$5/1000000</f>
        <v>0</v>
      </c>
      <c r="BA69" s="33">
        <f>BA90*'Fixed data'!BD$5/1000000</f>
        <v>0</v>
      </c>
      <c r="BB69" s="33">
        <f>BB90*'Fixed data'!BE$5/1000000</f>
        <v>0</v>
      </c>
      <c r="BC69" s="33">
        <f>BC90*'Fixed data'!BF$5/1000000</f>
        <v>0</v>
      </c>
      <c r="BD69" s="33">
        <f>BD90*'Fixed data'!BG$5/1000000</f>
        <v>0</v>
      </c>
    </row>
    <row r="70" spans="1:56" ht="15" customHeight="1">
      <c r="A70" s="182"/>
      <c r="B70" s="9" t="s">
        <v>70</v>
      </c>
      <c r="C70" s="9"/>
      <c r="D70" s="4" t="s">
        <v>40</v>
      </c>
      <c r="E70" s="33">
        <f>E91*'Fixed data'!$G$9</f>
        <v>0</v>
      </c>
      <c r="F70" s="33">
        <f>F91*'Fixed data'!$G$9</f>
        <v>0</v>
      </c>
      <c r="G70" s="33">
        <f>G91*'Fixed data'!$G$9</f>
        <v>0</v>
      </c>
      <c r="H70" s="33">
        <f>H91*'Fixed data'!$G$9</f>
        <v>0</v>
      </c>
      <c r="I70" s="33">
        <f>I91*'Fixed data'!$G$9</f>
        <v>0</v>
      </c>
      <c r="J70" s="33">
        <f>J91*'Fixed data'!$G$9</f>
        <v>0</v>
      </c>
      <c r="K70" s="33">
        <f>K91*'Fixed data'!$G$9</f>
        <v>0</v>
      </c>
      <c r="L70" s="33">
        <f>L91*'Fixed data'!$G$9</f>
        <v>0</v>
      </c>
      <c r="M70" s="33">
        <f>M91*'Fixed data'!$G$9</f>
        <v>0</v>
      </c>
      <c r="N70" s="33">
        <f>N91*'Fixed data'!$G$9</f>
        <v>0</v>
      </c>
      <c r="O70" s="33">
        <f>O91*'Fixed data'!$G$9</f>
        <v>0</v>
      </c>
      <c r="P70" s="33">
        <f>P91*'Fixed data'!$G$9</f>
        <v>0</v>
      </c>
      <c r="Q70" s="33">
        <f>Q91*'Fixed data'!$G$9</f>
        <v>0</v>
      </c>
      <c r="R70" s="33">
        <f>R91*'Fixed data'!$G$9</f>
        <v>0</v>
      </c>
      <c r="S70" s="33">
        <f>S91*'Fixed data'!$G$9</f>
        <v>0</v>
      </c>
      <c r="T70" s="33">
        <f>T91*'Fixed data'!$G$9</f>
        <v>0</v>
      </c>
      <c r="U70" s="33">
        <f>U91*'Fixed data'!$G$9</f>
        <v>0</v>
      </c>
      <c r="V70" s="33">
        <f>V91*'Fixed data'!$G$9</f>
        <v>0</v>
      </c>
      <c r="W70" s="33">
        <f>W91*'Fixed data'!$G$9</f>
        <v>0</v>
      </c>
      <c r="X70" s="33">
        <f>X91*'Fixed data'!$G$9</f>
        <v>0</v>
      </c>
      <c r="Y70" s="33">
        <f>Y91*'Fixed data'!$G$9</f>
        <v>0</v>
      </c>
      <c r="Z70" s="33">
        <f>Z91*'Fixed data'!$G$9</f>
        <v>0</v>
      </c>
      <c r="AA70" s="33">
        <f>AA91*'Fixed data'!$G$9</f>
        <v>0</v>
      </c>
      <c r="AB70" s="33">
        <f>AB91*'Fixed data'!$G$9</f>
        <v>0</v>
      </c>
      <c r="AC70" s="33">
        <f>AC91*'Fixed data'!$G$9</f>
        <v>0</v>
      </c>
      <c r="AD70" s="33">
        <f>AD91*'Fixed data'!$G$9</f>
        <v>0</v>
      </c>
      <c r="AE70" s="33">
        <f>AE91*'Fixed data'!$G$9</f>
        <v>0</v>
      </c>
      <c r="AF70" s="33">
        <f>AF91*'Fixed data'!$G$9</f>
        <v>0</v>
      </c>
      <c r="AG70" s="33">
        <f>AG91*'Fixed data'!$G$9</f>
        <v>0</v>
      </c>
      <c r="AH70" s="33">
        <f>AH91*'Fixed data'!$G$9</f>
        <v>0</v>
      </c>
      <c r="AI70" s="33">
        <f>AI91*'Fixed data'!$G$9</f>
        <v>0</v>
      </c>
      <c r="AJ70" s="33">
        <f>AJ91*'Fixed data'!$G$9</f>
        <v>0</v>
      </c>
      <c r="AK70" s="33">
        <f>AK91*'Fixed data'!$G$9</f>
        <v>0</v>
      </c>
      <c r="AL70" s="33">
        <f>AL91*'Fixed data'!$G$9</f>
        <v>0</v>
      </c>
      <c r="AM70" s="33">
        <f>AM91*'Fixed data'!$G$9</f>
        <v>0</v>
      </c>
      <c r="AN70" s="33">
        <f>AN91*'Fixed data'!$G$9</f>
        <v>0</v>
      </c>
      <c r="AO70" s="33">
        <f>AO91*'Fixed data'!$G$9</f>
        <v>0</v>
      </c>
      <c r="AP70" s="33">
        <f>AP91*'Fixed data'!$G$9</f>
        <v>0</v>
      </c>
      <c r="AQ70" s="33">
        <f>AQ91*'Fixed data'!$G$9</f>
        <v>0</v>
      </c>
      <c r="AR70" s="33">
        <f>AR91*'Fixed data'!$G$9</f>
        <v>0</v>
      </c>
      <c r="AS70" s="33">
        <f>AS91*'Fixed data'!$G$9</f>
        <v>0</v>
      </c>
      <c r="AT70" s="33">
        <f>AT91*'Fixed data'!$G$9</f>
        <v>0</v>
      </c>
      <c r="AU70" s="33">
        <f>AU91*'Fixed data'!$G$9</f>
        <v>0</v>
      </c>
      <c r="AV70" s="33">
        <f>AV91*'Fixed data'!$G$9</f>
        <v>0</v>
      </c>
      <c r="AW70" s="33">
        <f>AW91*'Fixed data'!$G$9</f>
        <v>0</v>
      </c>
      <c r="AX70" s="33">
        <f>AX91*'Fixed data'!$G$9</f>
        <v>0</v>
      </c>
      <c r="AY70" s="33">
        <f>AY91*'Fixed data'!$G$9</f>
        <v>0</v>
      </c>
      <c r="AZ70" s="33">
        <f>AZ91*'Fixed data'!$G$9</f>
        <v>0</v>
      </c>
      <c r="BA70" s="33">
        <f>BA91*'Fixed data'!$G$9</f>
        <v>0</v>
      </c>
      <c r="BB70" s="33">
        <f>BB91*'Fixed data'!$G$9</f>
        <v>0</v>
      </c>
      <c r="BC70" s="33">
        <f>BC91*'Fixed data'!$G$9</f>
        <v>0</v>
      </c>
      <c r="BD70" s="33">
        <f>BD91*'Fixed data'!$G$9</f>
        <v>0</v>
      </c>
    </row>
    <row r="71" spans="1:56" ht="15" customHeight="1">
      <c r="A71" s="182"/>
      <c r="B71" s="9" t="s">
        <v>71</v>
      </c>
      <c r="C71" s="9"/>
      <c r="D71" s="4" t="s">
        <v>40</v>
      </c>
      <c r="E71" s="33">
        <f>E92*'Fixed data'!$G$10</f>
        <v>0</v>
      </c>
      <c r="F71" s="33">
        <f>F92*'Fixed data'!$G$10</f>
        <v>0</v>
      </c>
      <c r="G71" s="33">
        <f>G92*'Fixed data'!$G$10</f>
        <v>0</v>
      </c>
      <c r="H71" s="33">
        <f>H92*'Fixed data'!$G$10</f>
        <v>0</v>
      </c>
      <c r="I71" s="33">
        <f>I92*'Fixed data'!$G$10</f>
        <v>0</v>
      </c>
      <c r="J71" s="33">
        <f>J92*'Fixed data'!$G$10</f>
        <v>0</v>
      </c>
      <c r="K71" s="33">
        <f>K92*'Fixed data'!$G$10</f>
        <v>0</v>
      </c>
      <c r="L71" s="33">
        <f>L92*'Fixed data'!$G$10</f>
        <v>0</v>
      </c>
      <c r="M71" s="33">
        <f>M92*'Fixed data'!$G$10</f>
        <v>0</v>
      </c>
      <c r="N71" s="33">
        <f>N92*'Fixed data'!$G$10</f>
        <v>0</v>
      </c>
      <c r="O71" s="33">
        <f>O92*'Fixed data'!$G$10</f>
        <v>0</v>
      </c>
      <c r="P71" s="33">
        <f>P92*'Fixed data'!$G$10</f>
        <v>0</v>
      </c>
      <c r="Q71" s="33">
        <f>Q92*'Fixed data'!$G$10</f>
        <v>0</v>
      </c>
      <c r="R71" s="33">
        <f>R92*'Fixed data'!$G$10</f>
        <v>0</v>
      </c>
      <c r="S71" s="33">
        <f>S92*'Fixed data'!$G$10</f>
        <v>0</v>
      </c>
      <c r="T71" s="33">
        <f>T92*'Fixed data'!$G$10</f>
        <v>0</v>
      </c>
      <c r="U71" s="33">
        <f>U92*'Fixed data'!$G$10</f>
        <v>0</v>
      </c>
      <c r="V71" s="33">
        <f>V92*'Fixed data'!$G$10</f>
        <v>0</v>
      </c>
      <c r="W71" s="33">
        <f>W92*'Fixed data'!$G$10</f>
        <v>0</v>
      </c>
      <c r="X71" s="33">
        <f>X92*'Fixed data'!$G$10</f>
        <v>0</v>
      </c>
      <c r="Y71" s="33">
        <f>Y92*'Fixed data'!$G$10</f>
        <v>0</v>
      </c>
      <c r="Z71" s="33">
        <f>Z92*'Fixed data'!$G$10</f>
        <v>0</v>
      </c>
      <c r="AA71" s="33">
        <f>AA92*'Fixed data'!$G$10</f>
        <v>0</v>
      </c>
      <c r="AB71" s="33">
        <f>AB92*'Fixed data'!$G$10</f>
        <v>0</v>
      </c>
      <c r="AC71" s="33">
        <f>AC92*'Fixed data'!$G$10</f>
        <v>0</v>
      </c>
      <c r="AD71" s="33">
        <f>AD92*'Fixed data'!$G$10</f>
        <v>0</v>
      </c>
      <c r="AE71" s="33">
        <f>AE92*'Fixed data'!$G$10</f>
        <v>0</v>
      </c>
      <c r="AF71" s="33">
        <f>AF92*'Fixed data'!$G$10</f>
        <v>0</v>
      </c>
      <c r="AG71" s="33">
        <f>AG92*'Fixed data'!$G$10</f>
        <v>0</v>
      </c>
      <c r="AH71" s="33">
        <f>AH92*'Fixed data'!$G$10</f>
        <v>0</v>
      </c>
      <c r="AI71" s="33">
        <f>AI92*'Fixed data'!$G$10</f>
        <v>0</v>
      </c>
      <c r="AJ71" s="33">
        <f>AJ92*'Fixed data'!$G$10</f>
        <v>0</v>
      </c>
      <c r="AK71" s="33">
        <f>AK92*'Fixed data'!$G$10</f>
        <v>0</v>
      </c>
      <c r="AL71" s="33">
        <f>AL92*'Fixed data'!$G$10</f>
        <v>0</v>
      </c>
      <c r="AM71" s="33">
        <f>AM92*'Fixed data'!$G$10</f>
        <v>0</v>
      </c>
      <c r="AN71" s="33">
        <f>AN92*'Fixed data'!$G$10</f>
        <v>0</v>
      </c>
      <c r="AO71" s="33">
        <f>AO92*'Fixed data'!$G$10</f>
        <v>0</v>
      </c>
      <c r="AP71" s="33">
        <f>AP92*'Fixed data'!$G$10</f>
        <v>0</v>
      </c>
      <c r="AQ71" s="33">
        <f>AQ92*'Fixed data'!$G$10</f>
        <v>0</v>
      </c>
      <c r="AR71" s="33">
        <f>AR92*'Fixed data'!$G$10</f>
        <v>0</v>
      </c>
      <c r="AS71" s="33">
        <f>AS92*'Fixed data'!$G$10</f>
        <v>0</v>
      </c>
      <c r="AT71" s="33">
        <f>AT92*'Fixed data'!$G$10</f>
        <v>0</v>
      </c>
      <c r="AU71" s="33">
        <f>AU92*'Fixed data'!$G$10</f>
        <v>0</v>
      </c>
      <c r="AV71" s="33">
        <f>AV92*'Fixed data'!$G$10</f>
        <v>0</v>
      </c>
      <c r="AW71" s="33">
        <f>AW92*'Fixed data'!$G$10</f>
        <v>0</v>
      </c>
      <c r="AX71" s="33">
        <f>AX92*'Fixed data'!$G$10</f>
        <v>0</v>
      </c>
      <c r="AY71" s="33">
        <f>AY92*'Fixed data'!$G$10</f>
        <v>0</v>
      </c>
      <c r="AZ71" s="33">
        <f>AZ92*'Fixed data'!$G$10</f>
        <v>0</v>
      </c>
      <c r="BA71" s="33">
        <f>BA92*'Fixed data'!$G$10</f>
        <v>0</v>
      </c>
      <c r="BB71" s="33">
        <f>BB92*'Fixed data'!$G$10</f>
        <v>0</v>
      </c>
      <c r="BC71" s="33">
        <f>BC92*'Fixed data'!$G$10</f>
        <v>0</v>
      </c>
      <c r="BD71" s="33">
        <f>BD92*'Fixed data'!$G$10</f>
        <v>0</v>
      </c>
    </row>
    <row r="72" spans="1:56" ht="15" customHeight="1">
      <c r="A72" s="182"/>
      <c r="B72" s="4" t="s">
        <v>84</v>
      </c>
      <c r="D72" s="9" t="s">
        <v>40</v>
      </c>
      <c r="E72" s="33">
        <f>'Fixed data'!$G$11*E93/1000000</f>
        <v>0</v>
      </c>
      <c r="F72" s="33">
        <f>'Fixed data'!$G$11*F93/1000000</f>
        <v>0</v>
      </c>
      <c r="G72" s="33">
        <f>'Fixed data'!$G$11*G93/1000000</f>
        <v>0</v>
      </c>
      <c r="H72" s="33">
        <f>'Fixed data'!$G$11*H93/1000000</f>
        <v>0</v>
      </c>
      <c r="I72" s="33">
        <f>'Fixed data'!$G$11*I93/1000000</f>
        <v>0</v>
      </c>
      <c r="J72" s="33">
        <f>'Fixed data'!$G$11*J93/1000000</f>
        <v>0</v>
      </c>
      <c r="K72" s="33">
        <f>'Fixed data'!$G$11*K93/1000000</f>
        <v>0</v>
      </c>
      <c r="L72" s="33">
        <f>'Fixed data'!$G$11*L93/1000000</f>
        <v>0</v>
      </c>
      <c r="M72" s="33">
        <f>'Fixed data'!$G$11*M93/1000000</f>
        <v>0</v>
      </c>
      <c r="N72" s="33">
        <f>'Fixed data'!$G$11*N93/1000000</f>
        <v>0</v>
      </c>
      <c r="O72" s="33">
        <f>'Fixed data'!$G$11*O93/1000000</f>
        <v>0</v>
      </c>
      <c r="P72" s="33">
        <f>'Fixed data'!$G$11*P93/1000000</f>
        <v>0</v>
      </c>
      <c r="Q72" s="33">
        <f>'Fixed data'!$G$11*Q93/1000000</f>
        <v>0</v>
      </c>
      <c r="R72" s="33">
        <f>'Fixed data'!$G$11*R93/1000000</f>
        <v>0</v>
      </c>
      <c r="S72" s="33">
        <f>'Fixed data'!$G$11*S93/1000000</f>
        <v>0</v>
      </c>
      <c r="T72" s="33">
        <f>'Fixed data'!$G$11*T93/1000000</f>
        <v>0</v>
      </c>
      <c r="U72" s="33">
        <f>'Fixed data'!$G$11*U93/1000000</f>
        <v>0</v>
      </c>
      <c r="V72" s="33">
        <f>'Fixed data'!$G$11*V93/1000000</f>
        <v>0</v>
      </c>
      <c r="W72" s="33">
        <f>'Fixed data'!$G$11*W93/1000000</f>
        <v>0</v>
      </c>
      <c r="X72" s="33">
        <f>'Fixed data'!$G$11*X93/1000000</f>
        <v>0</v>
      </c>
      <c r="Y72" s="33">
        <f>'Fixed data'!$G$11*Y93/1000000</f>
        <v>0</v>
      </c>
      <c r="Z72" s="33">
        <f>'Fixed data'!$G$11*Z93/1000000</f>
        <v>0</v>
      </c>
      <c r="AA72" s="33">
        <f>'Fixed data'!$G$11*AA93/1000000</f>
        <v>0</v>
      </c>
      <c r="AB72" s="33">
        <f>'Fixed data'!$G$11*AB93/1000000</f>
        <v>0</v>
      </c>
      <c r="AC72" s="33">
        <f>'Fixed data'!$G$11*AC93/1000000</f>
        <v>0</v>
      </c>
      <c r="AD72" s="33">
        <f>'Fixed data'!$G$11*AD93/1000000</f>
        <v>0</v>
      </c>
      <c r="AE72" s="33">
        <f>'Fixed data'!$G$11*AE93/1000000</f>
        <v>0</v>
      </c>
      <c r="AF72" s="33">
        <f>'Fixed data'!$G$11*AF93/1000000</f>
        <v>0</v>
      </c>
      <c r="AG72" s="33">
        <f>'Fixed data'!$G$11*AG93/1000000</f>
        <v>0</v>
      </c>
      <c r="AH72" s="33">
        <f>'Fixed data'!$G$11*AH93/1000000</f>
        <v>0</v>
      </c>
      <c r="AI72" s="33">
        <f>'Fixed data'!$G$11*AI93/1000000</f>
        <v>0</v>
      </c>
      <c r="AJ72" s="33">
        <f>'Fixed data'!$G$11*AJ93/1000000</f>
        <v>0</v>
      </c>
      <c r="AK72" s="33">
        <f>'Fixed data'!$G$11*AK93/1000000</f>
        <v>0</v>
      </c>
      <c r="AL72" s="33">
        <f>'Fixed data'!$G$11*AL93/1000000</f>
        <v>0</v>
      </c>
      <c r="AM72" s="33">
        <f>'Fixed data'!$G$11*AM93/1000000</f>
        <v>0</v>
      </c>
      <c r="AN72" s="33">
        <f>'Fixed data'!$G$11*AN93/1000000</f>
        <v>0</v>
      </c>
      <c r="AO72" s="33">
        <f>'Fixed data'!$G$11*AO93/1000000</f>
        <v>0</v>
      </c>
      <c r="AP72" s="33">
        <f>'Fixed data'!$G$11*AP93/1000000</f>
        <v>0</v>
      </c>
      <c r="AQ72" s="33">
        <f>'Fixed data'!$G$11*AQ93/1000000</f>
        <v>0</v>
      </c>
      <c r="AR72" s="33">
        <f>'Fixed data'!$G$11*AR93/1000000</f>
        <v>0</v>
      </c>
      <c r="AS72" s="33">
        <f>'Fixed data'!$G$11*AS93/1000000</f>
        <v>0</v>
      </c>
      <c r="AT72" s="33">
        <f>'Fixed data'!$G$11*AT93/1000000</f>
        <v>0</v>
      </c>
      <c r="AU72" s="33">
        <f>'Fixed data'!$G$11*AU93/1000000</f>
        <v>0</v>
      </c>
      <c r="AV72" s="33">
        <f>'Fixed data'!$G$11*AV93/1000000</f>
        <v>0</v>
      </c>
      <c r="AW72" s="33">
        <f>'Fixed data'!$G$11*AW93/1000000</f>
        <v>0</v>
      </c>
      <c r="AX72" s="33">
        <f>'Fixed data'!$G$11*AX93/1000000</f>
        <v>0</v>
      </c>
      <c r="AY72" s="33">
        <f>'Fixed data'!$G$11*AY93/1000000</f>
        <v>0</v>
      </c>
      <c r="AZ72" s="33">
        <f>'Fixed data'!$G$11*AZ93/1000000</f>
        <v>0</v>
      </c>
      <c r="BA72" s="33">
        <f>'Fixed data'!$G$11*BA93/1000000</f>
        <v>0</v>
      </c>
      <c r="BB72" s="33">
        <f>'Fixed data'!$G$11*BB93/1000000</f>
        <v>0</v>
      </c>
      <c r="BC72" s="33">
        <f>'Fixed data'!$G$11*BC93/1000000</f>
        <v>0</v>
      </c>
      <c r="BD72" s="33">
        <f>'Fixed data'!$G$11*BD93/1000000</f>
        <v>0</v>
      </c>
    </row>
    <row r="73" spans="1:56" ht="15" customHeight="1">
      <c r="A73" s="182"/>
      <c r="B73" s="9" t="s">
        <v>37</v>
      </c>
      <c r="C73" s="9"/>
      <c r="D73" s="9" t="s">
        <v>40</v>
      </c>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row>
    <row r="74" spans="1:56" ht="15" customHeight="1">
      <c r="A74" s="182"/>
      <c r="B74" s="9" t="s">
        <v>38</v>
      </c>
      <c r="C74" s="9"/>
      <c r="D74" s="9" t="s">
        <v>40</v>
      </c>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row>
    <row r="75" spans="1:56" ht="15" customHeight="1">
      <c r="A75" s="182"/>
      <c r="B75" s="9" t="s">
        <v>211</v>
      </c>
      <c r="C75" s="9"/>
      <c r="D75" s="9" t="s">
        <v>40</v>
      </c>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row>
    <row r="76" spans="1:56" ht="15.75" customHeight="1" thickBot="1">
      <c r="A76" s="183"/>
      <c r="B76" s="13" t="s">
        <v>101</v>
      </c>
      <c r="C76" s="13"/>
      <c r="D76" s="13" t="s">
        <v>40</v>
      </c>
      <c r="E76" s="52">
        <f>SUM(E65:E75)</f>
        <v>0</v>
      </c>
      <c r="F76" s="52">
        <f t="shared" ref="F76:BD76" si="9">SUM(F65:F75)</f>
        <v>0</v>
      </c>
      <c r="G76" s="52">
        <f t="shared" si="9"/>
        <v>0</v>
      </c>
      <c r="H76" s="52">
        <f t="shared" si="9"/>
        <v>0</v>
      </c>
      <c r="I76" s="52">
        <f t="shared" si="9"/>
        <v>0</v>
      </c>
      <c r="J76" s="52">
        <f t="shared" si="9"/>
        <v>0</v>
      </c>
      <c r="K76" s="52">
        <f t="shared" si="9"/>
        <v>0</v>
      </c>
      <c r="L76" s="52">
        <f t="shared" si="9"/>
        <v>0</v>
      </c>
      <c r="M76" s="52">
        <f t="shared" si="9"/>
        <v>0</v>
      </c>
      <c r="N76" s="52">
        <f t="shared" si="9"/>
        <v>0</v>
      </c>
      <c r="O76" s="52">
        <f t="shared" si="9"/>
        <v>0</v>
      </c>
      <c r="P76" s="52">
        <f t="shared" si="9"/>
        <v>0</v>
      </c>
      <c r="Q76" s="52">
        <f t="shared" si="9"/>
        <v>0</v>
      </c>
      <c r="R76" s="52">
        <f t="shared" si="9"/>
        <v>0</v>
      </c>
      <c r="S76" s="52">
        <f t="shared" si="9"/>
        <v>0</v>
      </c>
      <c r="T76" s="52">
        <f t="shared" si="9"/>
        <v>0</v>
      </c>
      <c r="U76" s="52">
        <f t="shared" si="9"/>
        <v>0</v>
      </c>
      <c r="V76" s="52">
        <f t="shared" si="9"/>
        <v>0</v>
      </c>
      <c r="W76" s="52">
        <f t="shared" si="9"/>
        <v>0</v>
      </c>
      <c r="X76" s="52">
        <f t="shared" si="9"/>
        <v>0</v>
      </c>
      <c r="Y76" s="52">
        <f t="shared" si="9"/>
        <v>0</v>
      </c>
      <c r="Z76" s="52">
        <f t="shared" si="9"/>
        <v>0</v>
      </c>
      <c r="AA76" s="52">
        <f t="shared" si="9"/>
        <v>0</v>
      </c>
      <c r="AB76" s="52">
        <f t="shared" si="9"/>
        <v>0</v>
      </c>
      <c r="AC76" s="52">
        <f t="shared" si="9"/>
        <v>0</v>
      </c>
      <c r="AD76" s="52">
        <f t="shared" si="9"/>
        <v>0</v>
      </c>
      <c r="AE76" s="52">
        <f t="shared" si="9"/>
        <v>0</v>
      </c>
      <c r="AF76" s="52">
        <f t="shared" si="9"/>
        <v>0</v>
      </c>
      <c r="AG76" s="52">
        <f t="shared" si="9"/>
        <v>0</v>
      </c>
      <c r="AH76" s="52">
        <f t="shared" si="9"/>
        <v>0</v>
      </c>
      <c r="AI76" s="52">
        <f t="shared" si="9"/>
        <v>0</v>
      </c>
      <c r="AJ76" s="52">
        <f t="shared" si="9"/>
        <v>0</v>
      </c>
      <c r="AK76" s="52">
        <f t="shared" si="9"/>
        <v>0</v>
      </c>
      <c r="AL76" s="52">
        <f t="shared" si="9"/>
        <v>0</v>
      </c>
      <c r="AM76" s="52">
        <f t="shared" si="9"/>
        <v>0</v>
      </c>
      <c r="AN76" s="52">
        <f t="shared" si="9"/>
        <v>0</v>
      </c>
      <c r="AO76" s="52">
        <f t="shared" si="9"/>
        <v>0</v>
      </c>
      <c r="AP76" s="52">
        <f t="shared" si="9"/>
        <v>0</v>
      </c>
      <c r="AQ76" s="52">
        <f t="shared" si="9"/>
        <v>0</v>
      </c>
      <c r="AR76" s="52">
        <f t="shared" si="9"/>
        <v>0</v>
      </c>
      <c r="AS76" s="52">
        <f t="shared" si="9"/>
        <v>0</v>
      </c>
      <c r="AT76" s="52">
        <f t="shared" si="9"/>
        <v>0</v>
      </c>
      <c r="AU76" s="52">
        <f t="shared" si="9"/>
        <v>0</v>
      </c>
      <c r="AV76" s="52">
        <f t="shared" si="9"/>
        <v>0</v>
      </c>
      <c r="AW76" s="52">
        <f t="shared" si="9"/>
        <v>0</v>
      </c>
      <c r="AX76" s="52">
        <f t="shared" si="9"/>
        <v>0</v>
      </c>
      <c r="AY76" s="52">
        <f t="shared" si="9"/>
        <v>0</v>
      </c>
      <c r="AZ76" s="52">
        <f t="shared" si="9"/>
        <v>0</v>
      </c>
      <c r="BA76" s="52">
        <f t="shared" si="9"/>
        <v>0</v>
      </c>
      <c r="BB76" s="52">
        <f t="shared" si="9"/>
        <v>0</v>
      </c>
      <c r="BC76" s="52">
        <f t="shared" si="9"/>
        <v>0</v>
      </c>
      <c r="BD76" s="52">
        <f t="shared" si="9"/>
        <v>0</v>
      </c>
    </row>
    <row r="77" spans="1:56">
      <c r="A77" s="72"/>
      <c r="B77" s="14" t="s">
        <v>16</v>
      </c>
      <c r="C77" s="14"/>
      <c r="D77" s="14" t="s">
        <v>40</v>
      </c>
      <c r="E77" s="53">
        <f>IF('Fixed data'!$G$19=FALSE,E64+E76,E64)</f>
        <v>0</v>
      </c>
      <c r="F77" s="53">
        <f>IF('Fixed data'!$G$19=FALSE,F64+F76,F64)</f>
        <v>0</v>
      </c>
      <c r="G77" s="53">
        <f>IF('Fixed data'!$G$19=FALSE,G64+G76,G64)</f>
        <v>-1.328907202509561E-2</v>
      </c>
      <c r="H77" s="53">
        <f>IF('Fixed data'!$G$19=FALSE,H64+H76,H64)</f>
        <v>-5.0428477088086121E-2</v>
      </c>
      <c r="I77" s="53">
        <f>IF('Fixed data'!$G$19=FALSE,I64+I76,I64)</f>
        <v>-0.21883951027791904</v>
      </c>
      <c r="J77" s="53">
        <f>IF('Fixed data'!$G$19=FALSE,J64+J76,J64)</f>
        <v>-6.7059445970552259E-2</v>
      </c>
      <c r="K77" s="53">
        <f>IF('Fixed data'!$G$19=FALSE,K64+K76,K64)</f>
        <v>-6.6026568792332374E-2</v>
      </c>
      <c r="L77" s="53">
        <f>IF('Fixed data'!$G$19=FALSE,L64+L76,L64)</f>
        <v>-6.4993691614112489E-2</v>
      </c>
      <c r="M77" s="53">
        <f>IF('Fixed data'!$G$19=FALSE,M64+M76,M64)</f>
        <v>-6.3960814435892605E-2</v>
      </c>
      <c r="N77" s="53">
        <f>IF('Fixed data'!$G$19=FALSE,N64+N76,N64)</f>
        <v>-6.292793725767272E-2</v>
      </c>
      <c r="O77" s="53">
        <f>IF('Fixed data'!$G$19=FALSE,O64+O76,O64)</f>
        <v>-6.1895060079452835E-2</v>
      </c>
      <c r="P77" s="53">
        <f>IF('Fixed data'!$G$19=FALSE,P64+P76,P64)</f>
        <v>-6.086218290123295E-2</v>
      </c>
      <c r="Q77" s="53">
        <f>IF('Fixed data'!$G$19=FALSE,Q64+Q76,Q64)</f>
        <v>-5.9829305723013065E-2</v>
      </c>
      <c r="R77" s="53">
        <f>IF('Fixed data'!$G$19=FALSE,R64+R76,R64)</f>
        <v>-5.8796428544793181E-2</v>
      </c>
      <c r="S77" s="53">
        <f>IF('Fixed data'!$G$19=FALSE,S64+S76,S64)</f>
        <v>-5.7763551366573296E-2</v>
      </c>
      <c r="T77" s="53">
        <f>IF('Fixed data'!$G$19=FALSE,T64+T76,T64)</f>
        <v>-5.6730674188353411E-2</v>
      </c>
      <c r="U77" s="53">
        <f>IF('Fixed data'!$G$19=FALSE,U64+U76,U64)</f>
        <v>-5.5697797010133526E-2</v>
      </c>
      <c r="V77" s="53">
        <f>IF('Fixed data'!$G$19=FALSE,V64+V76,V64)</f>
        <v>-5.4664919831913641E-2</v>
      </c>
      <c r="W77" s="53">
        <f>IF('Fixed data'!$G$19=FALSE,W64+W76,W64)</f>
        <v>-5.3632042653693757E-2</v>
      </c>
      <c r="X77" s="53">
        <f>IF('Fixed data'!$G$19=FALSE,X64+X76,X64)</f>
        <v>-5.2599165475473872E-2</v>
      </c>
      <c r="Y77" s="53">
        <f>IF('Fixed data'!$G$19=FALSE,Y64+Y76,Y64)</f>
        <v>-5.1566288297253987E-2</v>
      </c>
      <c r="Z77" s="53">
        <f>IF('Fixed data'!$G$19=FALSE,Z64+Z76,Z64)</f>
        <v>-5.0533411119034102E-2</v>
      </c>
      <c r="AA77" s="53">
        <f>IF('Fixed data'!$G$19=FALSE,AA64+AA76,AA64)</f>
        <v>-4.9500533940814218E-2</v>
      </c>
      <c r="AB77" s="53">
        <f>IF('Fixed data'!$G$19=FALSE,AB64+AB76,AB64)</f>
        <v>-4.8467656762594333E-2</v>
      </c>
      <c r="AC77" s="53">
        <f>IF('Fixed data'!$G$19=FALSE,AC64+AC76,AC64)</f>
        <v>-4.7434779584374448E-2</v>
      </c>
      <c r="AD77" s="53">
        <f>IF('Fixed data'!$G$19=FALSE,AD64+AD76,AD64)</f>
        <v>-4.6401902406154563E-2</v>
      </c>
      <c r="AE77" s="53">
        <f>IF('Fixed data'!$G$19=FALSE,AE64+AE76,AE64)</f>
        <v>-4.5369025227934678E-2</v>
      </c>
      <c r="AF77" s="53">
        <f>IF('Fixed data'!$G$19=FALSE,AF64+AF76,AF64)</f>
        <v>-4.4336148049714794E-2</v>
      </c>
      <c r="AG77" s="53">
        <f>IF('Fixed data'!$G$19=FALSE,AG64+AG76,AG64)</f>
        <v>-4.3303270871494902E-2</v>
      </c>
      <c r="AH77" s="53">
        <f>IF('Fixed data'!$G$19=FALSE,AH64+AH76,AH64)</f>
        <v>-4.2270393693275017E-2</v>
      </c>
      <c r="AI77" s="53">
        <f>IF('Fixed data'!$G$19=FALSE,AI64+AI76,AI64)</f>
        <v>-4.1237516515055125E-2</v>
      </c>
      <c r="AJ77" s="53">
        <f>IF('Fixed data'!$G$19=FALSE,AJ64+AJ76,AJ64)</f>
        <v>-4.0204639336835241E-2</v>
      </c>
      <c r="AK77" s="53">
        <f>IF('Fixed data'!$G$19=FALSE,AK64+AK76,AK64)</f>
        <v>-3.9171762158615356E-2</v>
      </c>
      <c r="AL77" s="53">
        <f>IF('Fixed data'!$G$19=FALSE,AL64+AL76,AL64)</f>
        <v>-3.8138884980395471E-2</v>
      </c>
      <c r="AM77" s="53">
        <f>IF('Fixed data'!$G$19=FALSE,AM64+AM76,AM64)</f>
        <v>-3.7106007802175579E-2</v>
      </c>
      <c r="AN77" s="53">
        <f>IF('Fixed data'!$G$19=FALSE,AN64+AN76,AN64)</f>
        <v>-3.6073130623955695E-2</v>
      </c>
      <c r="AO77" s="53">
        <f>IF('Fixed data'!$G$19=FALSE,AO64+AO76,AO64)</f>
        <v>-3.5040253445735803E-2</v>
      </c>
      <c r="AP77" s="53">
        <f>IF('Fixed data'!$G$19=FALSE,AP64+AP76,AP64)</f>
        <v>-3.4007376267515918E-2</v>
      </c>
      <c r="AQ77" s="53">
        <f>IF('Fixed data'!$G$19=FALSE,AQ64+AQ76,AQ64)</f>
        <v>-3.2974499089296033E-2</v>
      </c>
      <c r="AR77" s="53">
        <f>IF('Fixed data'!$G$19=FALSE,AR64+AR76,AR64)</f>
        <v>-3.1941621911076142E-2</v>
      </c>
      <c r="AS77" s="53">
        <f>IF('Fixed data'!$G$19=FALSE,AS64+AS76,AS64)</f>
        <v>-3.0908744732856257E-2</v>
      </c>
      <c r="AT77" s="53">
        <f>IF('Fixed data'!$G$19=FALSE,AT64+AT76,AT64)</f>
        <v>-2.9875867554636365E-2</v>
      </c>
      <c r="AU77" s="53">
        <f>IF('Fixed data'!$G$19=FALSE,AU64+AU76,AU64)</f>
        <v>-2.884299037641648E-2</v>
      </c>
      <c r="AV77" s="53">
        <f>IF('Fixed data'!$G$19=FALSE,AV64+AV76,AV64)</f>
        <v>-2.7810113198196592E-2</v>
      </c>
      <c r="AW77" s="53">
        <f>IF('Fixed data'!$G$19=FALSE,AW64+AW76,AW64)</f>
        <v>-2.6777236019976707E-2</v>
      </c>
      <c r="AX77" s="53">
        <f>IF('Fixed data'!$G$19=FALSE,AX64+AX76,AX64)</f>
        <v>-2.5744358841756819E-2</v>
      </c>
      <c r="AY77" s="53">
        <f>IF('Fixed data'!$G$19=FALSE,AY64+AY76,AY64)</f>
        <v>-2.4711481663536934E-2</v>
      </c>
      <c r="AZ77" s="53">
        <f>IF('Fixed data'!$G$19=FALSE,AZ64+AZ76,AZ64)</f>
        <v>-2.3678604485317046E-2</v>
      </c>
      <c r="BA77" s="53">
        <f>IF('Fixed data'!$G$19=FALSE,BA64+BA76,BA64)</f>
        <v>-2.1594547625601663E-2</v>
      </c>
      <c r="BB77" s="53">
        <f>IF('Fixed data'!$G$19=FALSE,BB64+BB76,BB64)</f>
        <v>-1.6893100162851501E-2</v>
      </c>
      <c r="BC77" s="53">
        <f>IF('Fixed data'!$G$19=FALSE,BC64+BC76,BC64)</f>
        <v>-3.7704214750355901E-17</v>
      </c>
      <c r="BD77" s="53">
        <f>IF('Fixed data'!$G$19=FALSE,BD64+BD76,BD64)</f>
        <v>-3.7704214750355901E-17</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54">
        <f>IF('Fixed data'!$G$19=TRUE,(E77-SUM(E70:E71))*E78+SUM(E70:E71)*E79,E77*E78)</f>
        <v>0</v>
      </c>
      <c r="F80" s="54">
        <f t="shared" ref="F80:BD80" si="10">F77*F78</f>
        <v>0</v>
      </c>
      <c r="G80" s="54">
        <f t="shared" si="10"/>
        <v>-1.198598157813196E-2</v>
      </c>
      <c r="H80" s="54">
        <f t="shared" si="10"/>
        <v>-4.3945504413088185E-2</v>
      </c>
      <c r="I80" s="54">
        <f t="shared" si="10"/>
        <v>-0.18425699550246805</v>
      </c>
      <c r="J80" s="54">
        <f t="shared" si="10"/>
        <v>-5.4552902503965203E-2</v>
      </c>
      <c r="K80" s="54">
        <f t="shared" si="10"/>
        <v>-5.1896286235741593E-2</v>
      </c>
      <c r="L80" s="54">
        <f t="shared" si="10"/>
        <v>-4.9356960492912237E-2</v>
      </c>
      <c r="M80" s="54">
        <f t="shared" si="10"/>
        <v>-4.6930030558086984E-2</v>
      </c>
      <c r="N80" s="54">
        <f t="shared" si="10"/>
        <v>-4.4610798629912317E-2</v>
      </c>
      <c r="O80" s="54">
        <f t="shared" si="10"/>
        <v>-4.2394756102435538E-2</v>
      </c>
      <c r="P80" s="54">
        <f t="shared" si="10"/>
        <v>-4.027757614145417E-2</v>
      </c>
      <c r="Q80" s="54">
        <f t="shared" si="10"/>
        <v>-3.8255106546593483E-2</v>
      </c>
      <c r="R80" s="54">
        <f t="shared" si="10"/>
        <v>-3.6323362888276811E-2</v>
      </c>
      <c r="S80" s="54">
        <f t="shared" si="10"/>
        <v>-3.4478521909159635E-2</v>
      </c>
      <c r="T80" s="54">
        <f t="shared" si="10"/>
        <v>-3.2716915179988912E-2</v>
      </c>
      <c r="U80" s="54">
        <f t="shared" si="10"/>
        <v>-3.1035023000226303E-2</v>
      </c>
      <c r="V80" s="54">
        <f t="shared" si="10"/>
        <v>-2.9429468534135712E-2</v>
      </c>
      <c r="W80" s="54">
        <f t="shared" si="10"/>
        <v>-2.789701217338526E-2</v>
      </c>
      <c r="X80" s="54">
        <f t="shared" si="10"/>
        <v>-2.6434546117549321E-2</v>
      </c>
      <c r="Y80" s="54">
        <f t="shared" si="10"/>
        <v>-2.5039089164220256E-2</v>
      </c>
      <c r="Z80" s="54">
        <f t="shared" si="10"/>
        <v>-2.3707781700750632E-2</v>
      </c>
      <c r="AA80" s="54">
        <f t="shared" si="10"/>
        <v>-2.2437880889947078E-2</v>
      </c>
      <c r="AB80" s="54">
        <f t="shared" si="10"/>
        <v>-2.1226756042325209E-2</v>
      </c>
      <c r="AC80" s="54">
        <f t="shared" si="10"/>
        <v>-2.0071884167813581E-2</v>
      </c>
      <c r="AD80" s="54">
        <f t="shared" si="10"/>
        <v>-1.8970845700061984E-2</v>
      </c>
      <c r="AE80" s="54">
        <f t="shared" si="10"/>
        <v>-1.792132038676723E-2</v>
      </c>
      <c r="AF80" s="54">
        <f t="shared" si="10"/>
        <v>-1.6921083339677644E-2</v>
      </c>
      <c r="AG80" s="54">
        <f t="shared" si="10"/>
        <v>-1.5968001238176384E-2</v>
      </c>
      <c r="AH80" s="54">
        <f t="shared" si="10"/>
        <v>-1.5060028680573609E-2</v>
      </c>
      <c r="AI80" s="54">
        <f t="shared" si="10"/>
        <v>-1.6494476504389566E-2</v>
      </c>
      <c r="AJ80" s="54">
        <f t="shared" si="10"/>
        <v>-1.561295039861298E-2</v>
      </c>
      <c r="AK80" s="54">
        <f t="shared" si="10"/>
        <v>-1.4768782464655643E-2</v>
      </c>
      <c r="AL80" s="54">
        <f t="shared" si="10"/>
        <v>-1.3960544328944903E-2</v>
      </c>
      <c r="AM80" s="54">
        <f t="shared" si="10"/>
        <v>-1.3186859131841689E-2</v>
      </c>
      <c r="AN80" s="54">
        <f t="shared" si="10"/>
        <v>-1.2446399738570065E-2</v>
      </c>
      <c r="AO80" s="54">
        <f t="shared" si="10"/>
        <v>-1.1737887010663252E-2</v>
      </c>
      <c r="AP80" s="54">
        <f t="shared" si="10"/>
        <v>-1.1060088135918782E-2</v>
      </c>
      <c r="AQ80" s="54">
        <f t="shared" si="10"/>
        <v>-1.0411815014920762E-2</v>
      </c>
      <c r="AR80" s="54">
        <f t="shared" si="10"/>
        <v>-9.7919227022509082E-3</v>
      </c>
      <c r="AS80" s="54">
        <f t="shared" si="10"/>
        <v>-9.1993079005713175E-3</v>
      </c>
      <c r="AT80" s="54">
        <f t="shared" si="10"/>
        <v>-8.6329075058214737E-3</v>
      </c>
      <c r="AU80" s="54">
        <f t="shared" si="10"/>
        <v>-8.0916972018295046E-3</v>
      </c>
      <c r="AV80" s="54">
        <f t="shared" si="10"/>
        <v>-7.5746901026932855E-3</v>
      </c>
      <c r="AW80" s="54">
        <f t="shared" si="10"/>
        <v>-7.0809354413409959E-3</v>
      </c>
      <c r="AX80" s="54">
        <f t="shared" si="10"/>
        <v>-6.6095173027327413E-3</v>
      </c>
      <c r="AY80" s="54">
        <f t="shared" si="10"/>
        <v>-6.1595534002153382E-3</v>
      </c>
      <c r="AZ80" s="54">
        <f t="shared" si="10"/>
        <v>-5.7301938935911539E-3</v>
      </c>
      <c r="BA80" s="54">
        <f t="shared" si="10"/>
        <v>-5.0736452742044637E-3</v>
      </c>
      <c r="BB80" s="54">
        <f t="shared" si="10"/>
        <v>-3.853435746743873E-3</v>
      </c>
      <c r="BC80" s="54">
        <f t="shared" si="10"/>
        <v>-8.3500954587082067E-18</v>
      </c>
      <c r="BD80" s="54">
        <f t="shared" si="10"/>
        <v>-8.1068887948623364E-18</v>
      </c>
    </row>
    <row r="81" spans="1:56">
      <c r="A81" s="72"/>
      <c r="B81" s="15" t="s">
        <v>18</v>
      </c>
      <c r="C81" s="15"/>
      <c r="D81" s="14" t="s">
        <v>40</v>
      </c>
      <c r="E81" s="55">
        <f>+E80</f>
        <v>0</v>
      </c>
      <c r="F81" s="55">
        <f t="shared" ref="F81:BD81" si="11">+E81+F80</f>
        <v>0</v>
      </c>
      <c r="G81" s="55">
        <f t="shared" si="11"/>
        <v>-1.198598157813196E-2</v>
      </c>
      <c r="H81" s="55">
        <f t="shared" si="11"/>
        <v>-5.5931485991220144E-2</v>
      </c>
      <c r="I81" s="55">
        <f t="shared" si="11"/>
        <v>-0.24018848149368818</v>
      </c>
      <c r="J81" s="55">
        <f t="shared" si="11"/>
        <v>-0.29474138399765337</v>
      </c>
      <c r="K81" s="55">
        <f t="shared" si="11"/>
        <v>-0.34663767023339498</v>
      </c>
      <c r="L81" s="55">
        <f t="shared" si="11"/>
        <v>-0.3959946307263072</v>
      </c>
      <c r="M81" s="55">
        <f t="shared" si="11"/>
        <v>-0.44292466128439417</v>
      </c>
      <c r="N81" s="55">
        <f t="shared" si="11"/>
        <v>-0.48753545991430647</v>
      </c>
      <c r="O81" s="55">
        <f t="shared" si="11"/>
        <v>-0.52993021601674206</v>
      </c>
      <c r="P81" s="55">
        <f t="shared" si="11"/>
        <v>-0.57020779215819628</v>
      </c>
      <c r="Q81" s="55">
        <f t="shared" si="11"/>
        <v>-0.60846289870478976</v>
      </c>
      <c r="R81" s="55">
        <f t="shared" si="11"/>
        <v>-0.64478626159306662</v>
      </c>
      <c r="S81" s="55">
        <f t="shared" si="11"/>
        <v>-0.6792647835022263</v>
      </c>
      <c r="T81" s="55">
        <f t="shared" si="11"/>
        <v>-0.71198169868221517</v>
      </c>
      <c r="U81" s="55">
        <f t="shared" si="11"/>
        <v>-0.74301672168244148</v>
      </c>
      <c r="V81" s="55">
        <f t="shared" si="11"/>
        <v>-0.77244619021657723</v>
      </c>
      <c r="W81" s="55">
        <f t="shared" si="11"/>
        <v>-0.80034320238996248</v>
      </c>
      <c r="X81" s="55">
        <f t="shared" si="11"/>
        <v>-0.82677774850751184</v>
      </c>
      <c r="Y81" s="55">
        <f t="shared" si="11"/>
        <v>-0.85181683767173211</v>
      </c>
      <c r="Z81" s="55">
        <f t="shared" si="11"/>
        <v>-0.87552461937248272</v>
      </c>
      <c r="AA81" s="55">
        <f t="shared" si="11"/>
        <v>-0.89796250026242974</v>
      </c>
      <c r="AB81" s="55">
        <f t="shared" si="11"/>
        <v>-0.9191892563047549</v>
      </c>
      <c r="AC81" s="55">
        <f t="shared" si="11"/>
        <v>-0.93926114047256848</v>
      </c>
      <c r="AD81" s="55">
        <f t="shared" si="11"/>
        <v>-0.9582319861726305</v>
      </c>
      <c r="AE81" s="55">
        <f t="shared" si="11"/>
        <v>-0.97615330655939769</v>
      </c>
      <c r="AF81" s="55">
        <f t="shared" si="11"/>
        <v>-0.99307438989907537</v>
      </c>
      <c r="AG81" s="55">
        <f t="shared" si="11"/>
        <v>-1.0090423911372517</v>
      </c>
      <c r="AH81" s="55">
        <f t="shared" si="11"/>
        <v>-1.0241024198178252</v>
      </c>
      <c r="AI81" s="55">
        <f t="shared" si="11"/>
        <v>-1.0405968963222147</v>
      </c>
      <c r="AJ81" s="55">
        <f t="shared" si="11"/>
        <v>-1.0562098467208276</v>
      </c>
      <c r="AK81" s="55">
        <f t="shared" si="11"/>
        <v>-1.0709786291854833</v>
      </c>
      <c r="AL81" s="55">
        <f t="shared" si="11"/>
        <v>-1.0849391735144283</v>
      </c>
      <c r="AM81" s="55">
        <f t="shared" si="11"/>
        <v>-1.0981260326462698</v>
      </c>
      <c r="AN81" s="55">
        <f t="shared" si="11"/>
        <v>-1.1105724323848398</v>
      </c>
      <c r="AO81" s="55">
        <f t="shared" si="11"/>
        <v>-1.1223103193955031</v>
      </c>
      <c r="AP81" s="55">
        <f t="shared" si="11"/>
        <v>-1.1333704075314219</v>
      </c>
      <c r="AQ81" s="55">
        <f t="shared" si="11"/>
        <v>-1.1437822225463428</v>
      </c>
      <c r="AR81" s="55">
        <f t="shared" si="11"/>
        <v>-1.1535741452485937</v>
      </c>
      <c r="AS81" s="55">
        <f t="shared" si="11"/>
        <v>-1.1627734531491649</v>
      </c>
      <c r="AT81" s="55">
        <f t="shared" si="11"/>
        <v>-1.1714063606549865</v>
      </c>
      <c r="AU81" s="55">
        <f t="shared" si="11"/>
        <v>-1.1794980578568159</v>
      </c>
      <c r="AV81" s="55">
        <f t="shared" si="11"/>
        <v>-1.1870727479595091</v>
      </c>
      <c r="AW81" s="55">
        <f t="shared" si="11"/>
        <v>-1.1941536834008502</v>
      </c>
      <c r="AX81" s="55">
        <f t="shared" si="11"/>
        <v>-1.2007632007035829</v>
      </c>
      <c r="AY81" s="55">
        <f t="shared" si="11"/>
        <v>-1.2069227541037981</v>
      </c>
      <c r="AZ81" s="55">
        <f t="shared" si="11"/>
        <v>-1.2126529479973893</v>
      </c>
      <c r="BA81" s="55">
        <f t="shared" si="11"/>
        <v>-1.2177265932715937</v>
      </c>
      <c r="BB81" s="55">
        <f t="shared" si="11"/>
        <v>-1.2215800290183376</v>
      </c>
      <c r="BC81" s="55">
        <f t="shared" si="11"/>
        <v>-1.2215800290183376</v>
      </c>
      <c r="BD81" s="55">
        <f t="shared" si="11"/>
        <v>-1.2215800290183376</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321</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84" t="s">
        <v>300</v>
      </c>
      <c r="B86" s="4" t="s">
        <v>212</v>
      </c>
      <c r="D86" s="4" t="s">
        <v>88</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row>
    <row r="87" spans="1:56">
      <c r="A87" s="184"/>
      <c r="B87" s="4" t="s">
        <v>213</v>
      </c>
      <c r="D87" s="4" t="s">
        <v>90</v>
      </c>
      <c r="E87" s="33">
        <f>E86*'Fixed data'!H$12</f>
        <v>0</v>
      </c>
      <c r="F87" s="33">
        <f>F86*'Fixed data'!I$12</f>
        <v>0</v>
      </c>
      <c r="G87" s="33">
        <f>G86*'Fixed data'!J$12</f>
        <v>0</v>
      </c>
      <c r="H87" s="33">
        <f>H86*'Fixed data'!K$12</f>
        <v>0</v>
      </c>
      <c r="I87" s="33">
        <f>I86*'Fixed data'!L$12</f>
        <v>0</v>
      </c>
      <c r="J87" s="33">
        <f>J86*'Fixed data'!M$12</f>
        <v>0</v>
      </c>
      <c r="K87" s="33">
        <f>K86*'Fixed data'!N$12</f>
        <v>0</v>
      </c>
      <c r="L87" s="33">
        <f>L86*'Fixed data'!O$12</f>
        <v>0</v>
      </c>
      <c r="M87" s="33">
        <f>M86*'Fixed data'!P$12</f>
        <v>0</v>
      </c>
      <c r="N87" s="33">
        <f>N86*'Fixed data'!Q$12</f>
        <v>0</v>
      </c>
      <c r="O87" s="33">
        <f>O86*'Fixed data'!R$12</f>
        <v>0</v>
      </c>
      <c r="P87" s="33">
        <f>P86*'Fixed data'!S$12</f>
        <v>0</v>
      </c>
      <c r="Q87" s="33">
        <f>Q86*'Fixed data'!T$12</f>
        <v>0</v>
      </c>
      <c r="R87" s="33">
        <f>R86*'Fixed data'!U$12</f>
        <v>0</v>
      </c>
      <c r="S87" s="33">
        <f>S86*'Fixed data'!V$12</f>
        <v>0</v>
      </c>
      <c r="T87" s="33">
        <f>T86*'Fixed data'!W$12</f>
        <v>0</v>
      </c>
      <c r="U87" s="33">
        <f>U86*'Fixed data'!X$12</f>
        <v>0</v>
      </c>
      <c r="V87" s="33">
        <f>V86*'Fixed data'!Y$12</f>
        <v>0</v>
      </c>
      <c r="W87" s="33">
        <f>W86*'Fixed data'!Z$12</f>
        <v>0</v>
      </c>
      <c r="X87" s="33">
        <f>X86*'Fixed data'!AA$12</f>
        <v>0</v>
      </c>
      <c r="Y87" s="33">
        <f>Y86*'Fixed data'!AB$12</f>
        <v>0</v>
      </c>
      <c r="Z87" s="33">
        <f>Z86*'Fixed data'!AC$12</f>
        <v>0</v>
      </c>
      <c r="AA87" s="33">
        <f>AA86*'Fixed data'!AD$12</f>
        <v>0</v>
      </c>
      <c r="AB87" s="33">
        <f>AB86*'Fixed data'!AE$12</f>
        <v>0</v>
      </c>
      <c r="AC87" s="33">
        <f>AC86*'Fixed data'!AF$12</f>
        <v>0</v>
      </c>
      <c r="AD87" s="33">
        <f>AD86*'Fixed data'!AG$12</f>
        <v>0</v>
      </c>
      <c r="AE87" s="33">
        <f>AE86*'Fixed data'!AH$12</f>
        <v>0</v>
      </c>
      <c r="AF87" s="33">
        <f>AF86*'Fixed data'!AI$12</f>
        <v>0</v>
      </c>
      <c r="AG87" s="33">
        <f>AG86*'Fixed data'!AJ$12</f>
        <v>0</v>
      </c>
      <c r="AH87" s="33">
        <f>AH86*'Fixed data'!AK$12</f>
        <v>0</v>
      </c>
      <c r="AI87" s="33">
        <f>AI86*'Fixed data'!AL$12</f>
        <v>0</v>
      </c>
      <c r="AJ87" s="33">
        <f>AJ86*'Fixed data'!AM$12</f>
        <v>0</v>
      </c>
      <c r="AK87" s="33">
        <f>AK86*'Fixed data'!AN$12</f>
        <v>0</v>
      </c>
      <c r="AL87" s="33">
        <f>AL86*'Fixed data'!AO$12</f>
        <v>0</v>
      </c>
      <c r="AM87" s="33">
        <f>AM86*'Fixed data'!AP$12</f>
        <v>0</v>
      </c>
      <c r="AN87" s="33">
        <f>AN86*'Fixed data'!AQ$12</f>
        <v>0</v>
      </c>
      <c r="AO87" s="33">
        <f>AO86*'Fixed data'!AR$12</f>
        <v>0</v>
      </c>
      <c r="AP87" s="33">
        <f>AP86*'Fixed data'!AS$12</f>
        <v>0</v>
      </c>
      <c r="AQ87" s="33">
        <f>AQ86*'Fixed data'!AT$12</f>
        <v>0</v>
      </c>
      <c r="AR87" s="33">
        <f>AR86*'Fixed data'!AU$12</f>
        <v>0</v>
      </c>
      <c r="AS87" s="33">
        <f>AS86*'Fixed data'!AV$12</f>
        <v>0</v>
      </c>
      <c r="AT87" s="33">
        <f>AT86*'Fixed data'!AW$12</f>
        <v>0</v>
      </c>
      <c r="AU87" s="33">
        <f>AU86*'Fixed data'!AX$12</f>
        <v>0</v>
      </c>
      <c r="AV87" s="33">
        <f>AV86*'Fixed data'!AY$12</f>
        <v>0</v>
      </c>
      <c r="AW87" s="33">
        <f>AW86*'Fixed data'!AZ$12</f>
        <v>0</v>
      </c>
      <c r="AX87" s="33">
        <f>AX86*'Fixed data'!BA$12</f>
        <v>0</v>
      </c>
      <c r="AY87" s="33">
        <f>AY86*'Fixed data'!BB$12</f>
        <v>0</v>
      </c>
      <c r="AZ87" s="33">
        <f>AZ86*'Fixed data'!BC$12</f>
        <v>0</v>
      </c>
      <c r="BA87" s="33">
        <f>BA86*'Fixed data'!BD$12</f>
        <v>0</v>
      </c>
      <c r="BB87" s="33">
        <f>BB86*'Fixed data'!BE$12</f>
        <v>0</v>
      </c>
      <c r="BC87" s="33">
        <f>BC86*'Fixed data'!BF$12</f>
        <v>0</v>
      </c>
      <c r="BD87" s="33">
        <f>BD86*'Fixed data'!BG$12</f>
        <v>0</v>
      </c>
    </row>
    <row r="88" spans="1:56" ht="12.75" customHeight="1">
      <c r="A88" s="184"/>
      <c r="B88" s="4" t="s">
        <v>214</v>
      </c>
      <c r="D88" s="4" t="s">
        <v>209</v>
      </c>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row>
    <row r="89" spans="1:56">
      <c r="A89" s="184"/>
      <c r="B89" s="4" t="s">
        <v>215</v>
      </c>
      <c r="D89" s="4" t="s">
        <v>89</v>
      </c>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row>
    <row r="90" spans="1:56" ht="16.5">
      <c r="A90" s="184"/>
      <c r="B90" s="4" t="s">
        <v>331</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84"/>
      <c r="B91" s="4" t="s">
        <v>332</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84"/>
      <c r="B92" s="4" t="s">
        <v>333</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84"/>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334</v>
      </c>
    </row>
    <row r="97" spans="1:3">
      <c r="B97" s="67" t="s">
        <v>155</v>
      </c>
    </row>
    <row r="98" spans="1:3">
      <c r="B98" s="4" t="s">
        <v>318</v>
      </c>
    </row>
    <row r="99" spans="1:3">
      <c r="B99" s="4" t="s">
        <v>336</v>
      </c>
    </row>
    <row r="100" spans="1:3" ht="16.5">
      <c r="A100" s="83">
        <v>2</v>
      </c>
      <c r="B100" s="67" t="s">
        <v>154</v>
      </c>
    </row>
    <row r="105" spans="1:3">
      <c r="C105" s="35"/>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schemas.microsoft.com/sharepoint/v3/fields"/>
    <ds:schemaRef ds:uri="http://purl.org/dc/terms/"/>
    <ds:schemaRef ds:uri="http://schemas.microsoft.com/office/2006/documentManagement/types"/>
    <ds:schemaRef ds:uri="http://purl.org/dc/elements/1.1/"/>
    <ds:schemaRef ds:uri="http://schemas.openxmlformats.org/package/2006/metadata/core-properties"/>
    <ds:schemaRef ds:uri="efb98dbe-6680-48eb-ac67-85b3a61e7855"/>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2013-06-26T12:09:19Z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